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Y:\Kultur macht stark III AZ 53A\53A.5 Infomaterial KMS III\53A.5.1 Infomaterial Antragstellung\"/>
    </mc:Choice>
  </mc:AlternateContent>
  <bookViews>
    <workbookView xWindow="20" yWindow="-16320" windowWidth="29040" windowHeight="15840"/>
  </bookViews>
  <sheets>
    <sheet name="Kalkulationshilfe" sheetId="2" r:id="rId1"/>
    <sheet name="Add-ons Kalkulationshilfe" sheetId="8" r:id="rId2"/>
    <sheet name="Zeitplan" sheetId="3" r:id="rId3"/>
    <sheet name="Kalkulation-selbstausfüllend" sheetId="1" r:id="rId4"/>
    <sheet name="Liste dropdown" sheetId="9" state="hidden" r:id="rId5"/>
  </sheets>
  <definedNames>
    <definedName name="_xlnm.Print_Area" localSheetId="3">'Kalkulation-selbstausfüllend'!$B$1:$H$60</definedName>
    <definedName name="_xlnm.Print_Area" localSheetId="0">Kalkulationshilfe!$B$1:$I$58</definedName>
    <definedName name="_xlnm.Print_Area" localSheetId="2">Zeitplan!$A$1:$C$43</definedName>
    <definedName name="_xlnm.Print_Titles" localSheetId="3">'Kalkulation-selbstausfüllend'!$1:$6</definedName>
    <definedName name="_xlnm.Print_Titles" localSheetId="0">Kalkulationshilfe!$1:$14</definedName>
    <definedName name="_xlnm.Print_Titles" localSheetId="2">Zeitplan!$1:$13</definedName>
    <definedName name="Z_3792342C_E8F3_4F5C_A32C_99192567211C_.wvu.Cols" localSheetId="3" hidden="1">'Kalkulation-selbstausfüllend'!#REF!</definedName>
  </definedNames>
  <calcPr calcId="152511"/>
  <customWorkbookViews>
    <customWorkbookView name="schneider.claudia - Persönliche Ansicht" guid="{3792342C-E8F3-4F5C-A32C-99192567211C}" mergeInterval="0" personalView="1" maximized="1" windowWidth="1676" windowHeight="85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8" l="1"/>
  <c r="H44" i="2"/>
  <c r="C7" i="8"/>
  <c r="D38" i="2"/>
  <c r="C11" i="3"/>
  <c r="D43" i="2" l="1"/>
  <c r="I55" i="2"/>
  <c r="H55" i="2"/>
  <c r="I52" i="2"/>
  <c r="H52" i="2"/>
  <c r="I25" i="2"/>
  <c r="H25" i="2"/>
  <c r="I39" i="8"/>
  <c r="I40" i="8" s="1"/>
  <c r="H39" i="8"/>
  <c r="H40" i="8" s="1"/>
  <c r="H33" i="8"/>
  <c r="F28" i="1" l="1"/>
  <c r="C28" i="1"/>
  <c r="F27" i="1"/>
  <c r="C27" i="1"/>
  <c r="C17" i="1"/>
  <c r="F17" i="1"/>
  <c r="F41" i="2"/>
  <c r="I41" i="2" s="1"/>
  <c r="E41" i="2"/>
  <c r="D41" i="2"/>
  <c r="C7" i="3"/>
  <c r="C5" i="3"/>
  <c r="C6" i="3"/>
  <c r="C6" i="1"/>
  <c r="C3" i="1"/>
  <c r="C4" i="1"/>
  <c r="C5" i="1"/>
  <c r="C8" i="8"/>
  <c r="C6" i="8"/>
  <c r="C5" i="8"/>
  <c r="F38" i="2"/>
  <c r="I22" i="2"/>
  <c r="H22" i="2"/>
  <c r="C12" i="2"/>
  <c r="F12" i="2"/>
  <c r="D12" i="2"/>
  <c r="H41" i="2" l="1"/>
  <c r="H53" i="8"/>
  <c r="I53" i="8" l="1"/>
  <c r="I20" i="8" l="1"/>
  <c r="H20" i="8"/>
  <c r="F43" i="2" l="1"/>
  <c r="E43" i="2"/>
  <c r="H43" i="2" l="1"/>
  <c r="C29" i="1" s="1"/>
  <c r="I43" i="2"/>
  <c r="F29" i="1" s="1"/>
  <c r="F45" i="2"/>
  <c r="E45" i="2"/>
  <c r="D45" i="2"/>
  <c r="F42" i="2"/>
  <c r="E42" i="2"/>
  <c r="D42" i="2"/>
  <c r="F40" i="2"/>
  <c r="E40" i="2"/>
  <c r="D40" i="2"/>
  <c r="F39" i="2"/>
  <c r="E39" i="2"/>
  <c r="D39" i="2"/>
  <c r="E38" i="2"/>
  <c r="I21" i="2"/>
  <c r="H21" i="2"/>
  <c r="H29" i="1" l="1"/>
  <c r="I39" i="2"/>
  <c r="H39" i="2"/>
  <c r="F36" i="1"/>
  <c r="C36" i="1"/>
  <c r="C10" i="3" l="1"/>
  <c r="C34" i="1" l="1"/>
  <c r="C35" i="1"/>
  <c r="F35" i="1"/>
  <c r="I46" i="8" l="1"/>
  <c r="I47" i="8" s="1"/>
  <c r="I54" i="8" s="1"/>
  <c r="H46" i="8"/>
  <c r="H47" i="8" s="1"/>
  <c r="H54" i="8" s="1"/>
  <c r="I60" i="8"/>
  <c r="H60" i="8"/>
  <c r="I67" i="8"/>
  <c r="C32" i="1"/>
  <c r="H35" i="8"/>
  <c r="F32" i="1"/>
  <c r="I35" i="8"/>
  <c r="I29" i="8"/>
  <c r="I22" i="8"/>
  <c r="I18" i="8"/>
  <c r="I33" i="8"/>
  <c r="F41" i="1" l="1"/>
  <c r="H67" i="8"/>
  <c r="H29" i="8"/>
  <c r="H22" i="8"/>
  <c r="H18" i="8"/>
  <c r="C41" i="1" l="1"/>
  <c r="H41" i="1" s="1"/>
  <c r="H42" i="1" s="1"/>
  <c r="H30" i="8"/>
  <c r="H72" i="8" s="1"/>
  <c r="I30" i="8"/>
  <c r="H68" i="8"/>
  <c r="I68" i="8"/>
  <c r="H61" i="8"/>
  <c r="I61" i="8"/>
  <c r="I23" i="8"/>
  <c r="H23" i="8"/>
  <c r="I72" i="8" l="1"/>
  <c r="H73" i="8" s="1"/>
  <c r="F34" i="1"/>
  <c r="H34" i="1" s="1"/>
  <c r="F33" i="1"/>
  <c r="C33" i="1"/>
  <c r="H32" i="1"/>
  <c r="H45" i="2"/>
  <c r="C31" i="1" s="1"/>
  <c r="H42" i="2"/>
  <c r="H40" i="2"/>
  <c r="H38" i="2"/>
  <c r="I45" i="2"/>
  <c r="F31" i="1" s="1"/>
  <c r="I44" i="2"/>
  <c r="F30" i="1" s="1"/>
  <c r="I42" i="2"/>
  <c r="I40" i="2"/>
  <c r="I38" i="2"/>
  <c r="I36" i="2"/>
  <c r="H36" i="2"/>
  <c r="I30" i="2"/>
  <c r="F22" i="1" s="1"/>
  <c r="H30" i="2"/>
  <c r="I23" i="2"/>
  <c r="I20" i="2"/>
  <c r="H23" i="2"/>
  <c r="H20" i="2"/>
  <c r="I19" i="2"/>
  <c r="H19" i="2"/>
  <c r="H49" i="1"/>
  <c r="H50" i="1"/>
  <c r="H51" i="1"/>
  <c r="C30" i="1" l="1"/>
  <c r="H30" i="1" s="1"/>
  <c r="H31" i="2"/>
  <c r="C22" i="1"/>
  <c r="H22" i="1" s="1"/>
  <c r="H23" i="1" s="1"/>
  <c r="H33" i="1"/>
  <c r="H52" i="1"/>
  <c r="H35" i="1"/>
  <c r="H27" i="1"/>
  <c r="I31" i="2"/>
  <c r="H36" i="1"/>
  <c r="H28" i="1" l="1"/>
  <c r="H31" i="1"/>
  <c r="H17" i="1"/>
  <c r="H18" i="1" s="1"/>
  <c r="H56" i="2" l="1"/>
  <c r="H37" i="1"/>
  <c r="H44" i="1" s="1"/>
  <c r="H54" i="1" l="1"/>
</calcChain>
</file>

<file path=xl/sharedStrings.xml><?xml version="1.0" encoding="utf-8"?>
<sst xmlns="http://schemas.openxmlformats.org/spreadsheetml/2006/main" count="278" uniqueCount="167">
  <si>
    <t xml:space="preserve">Publikationen/Dokumentation/
Printmaterial  </t>
    <phoneticPr fontId="7" type="noConversion"/>
  </si>
  <si>
    <t>Material</t>
  </si>
  <si>
    <t>Sonstige Ausgaben</t>
  </si>
  <si>
    <t>_________________________________</t>
  </si>
  <si>
    <t>Zweckbestimmung</t>
  </si>
  <si>
    <t>Mieten</t>
  </si>
  <si>
    <t>Geschäftsbedarf (Büromaterial)</t>
  </si>
  <si>
    <t xml:space="preserve">Eigenmittel </t>
  </si>
  <si>
    <t>B) Aufwandsentschädigungen für ehrenamtliche Kräfte</t>
  </si>
  <si>
    <t xml:space="preserve">Einnahmen aus dieser Maßnahmenart </t>
  </si>
  <si>
    <t>Ausgaben
gesamt</t>
  </si>
  <si>
    <r>
      <t>Summe E</t>
    </r>
    <r>
      <rPr>
        <sz val="10"/>
        <rFont val="Arial"/>
        <family val="2"/>
      </rPr>
      <t xml:space="preserve">      </t>
    </r>
  </si>
  <si>
    <t>_______________________________________________________</t>
  </si>
  <si>
    <r>
      <t xml:space="preserve">E) Übersicht über die Finanzierung dieses Projekts
</t>
    </r>
    <r>
      <rPr>
        <b/>
        <sz val="8"/>
        <rFont val="Arial"/>
        <family val="2"/>
      </rPr>
      <t>(</t>
    </r>
    <r>
      <rPr>
        <sz val="8"/>
        <rFont val="Arial"/>
        <family val="2"/>
      </rPr>
      <t>Eigenmittel sind in einer gesonderten Anlage darzustellen. Hier sind NUR monetäre Eigenmittel zu berücksichtigen)</t>
    </r>
  </si>
  <si>
    <t>Ort, Datum</t>
  </si>
  <si>
    <r>
      <t>Mittel Dritter (Bestätigung ist beizufügen)</t>
    </r>
    <r>
      <rPr>
        <strike/>
        <sz val="9.5"/>
        <rFont val="Arial"/>
        <family val="2"/>
      </rPr>
      <t xml:space="preserve"> </t>
    </r>
  </si>
  <si>
    <t>Stundensatz: 5 €/h</t>
  </si>
  <si>
    <t>Verpflegung Ehrenamtliche</t>
  </si>
  <si>
    <t>Die zur Durchführung notwendigen und zuwendungsfähigen Ausgaben sind unter Berücksichtigung der zur Verfügung stehenden Daten, Kenntnisse und Erfahrungen sorgfältig zu ermitteln. Einzelne Ausgabearten werden zusammengefasst. Außerdem sind alle zu erwartenden Einnahmen anzugeben. Für veranschlagte Drittmittel sind schriftliche Zusagen der Drittmittelgeber beizufügen.
Hinweise zu den Fördersätzen und den förderfähigen Ausgabenpositionen entnehmen Sie bitte der Maßnahmenbeschreibung.</t>
  </si>
  <si>
    <t>Die Stundensätze entsprechen den Höchstsätzen.</t>
  </si>
  <si>
    <t>Publikationen/Dokumentation
/Printmaterial</t>
  </si>
  <si>
    <t>Unterschrift(en) der vertretungsberechtigten Personen / Stempel
Der Finanzplan ist von der Verwaltungsleitung abzuzeichnen.</t>
  </si>
  <si>
    <t>Datum</t>
  </si>
  <si>
    <t>A) Honorare</t>
  </si>
  <si>
    <t>Honorare - künstlerische, pädagogische und sonstige Fachkräfte</t>
  </si>
  <si>
    <t>Anzahl Fachkräfte</t>
  </si>
  <si>
    <t>Stundensatz</t>
  </si>
  <si>
    <t xml:space="preserve">Summe Honorare  </t>
  </si>
  <si>
    <t>Erläuterungen</t>
  </si>
  <si>
    <t>Anzahl Personen</t>
  </si>
  <si>
    <t>B) Aufwandsentschädigungen</t>
  </si>
  <si>
    <t>Summe Aufwandsentschädigungen</t>
  </si>
  <si>
    <t>Gesamtsumme Ausgaben</t>
  </si>
  <si>
    <t>Zeitplan</t>
  </si>
  <si>
    <t>usw.</t>
  </si>
  <si>
    <t>Verpflegung Honorarkräfte</t>
  </si>
  <si>
    <t>Tages-satz</t>
  </si>
  <si>
    <t>Honorare - pädagogische und sonstige Fachkräfte</t>
  </si>
  <si>
    <t>Pauschale</t>
  </si>
  <si>
    <t>Die nachfolgenden beantragten Summen sind zweckgebunden und können nicht in andere Positionen verschoben werden.</t>
  </si>
  <si>
    <t>Add-on "ländlicher Raum"</t>
  </si>
  <si>
    <t>Tagessatz</t>
  </si>
  <si>
    <t>Tagesatz</t>
  </si>
  <si>
    <t xml:space="preserve">Fahrtkosten </t>
  </si>
  <si>
    <t>Gesamtsumme</t>
  </si>
  <si>
    <t>Add-on "Aktivitäten zur Einbeziehung der Eltern"</t>
  </si>
  <si>
    <t>Kalkulation Add-ons</t>
  </si>
  <si>
    <t>branchenüblicher Satz; max. 80 Euro brutto / 60 Min.</t>
  </si>
  <si>
    <t>Verpflegung Teilnehmende</t>
  </si>
  <si>
    <t>Erläuterung der geplanten Ausgaben</t>
  </si>
  <si>
    <t>Honorare für pädagogische, künstlerische oder sonstige Fachkräfte, bis zu 80 €/h</t>
  </si>
  <si>
    <t>Nur zusätzliche, projektbedingte Mehrausgaben. Z.B. Stifte und Papier für Projektdokumentation, Porto für den Versand von Informationsschreiben, projektbezogenen Schriftverkehr etc.</t>
  </si>
  <si>
    <t xml:space="preserve">Mieten </t>
  </si>
  <si>
    <t>Mieten zur Gewährleistung der Barrierefreiheit (z.B. Rampen, barrierefreier Projektraum)</t>
  </si>
  <si>
    <t>Miete</t>
  </si>
  <si>
    <t>sonstige Ausgaben</t>
  </si>
  <si>
    <t>Miete für zusätzliches technisches Equipement</t>
  </si>
  <si>
    <t>zusätzliches für die Umsetzung benötigtigtes technisches Verbrauchsmaterial</t>
  </si>
  <si>
    <t>Fahrtkosten</t>
  </si>
  <si>
    <t>Summe D</t>
  </si>
  <si>
    <t>5 Euro/ 60 Min.</t>
  </si>
  <si>
    <t>Fahrtkosten Teilnehmende</t>
  </si>
  <si>
    <t>erhöhte Fahrtkosten zum Transport von Kindern und Jugendlichen mit Behinderungen (z.B. betreuter Fahrdienst, Rollstuhltaxi pro Fahrt)</t>
  </si>
  <si>
    <t xml:space="preserve">zusätzliches Verbrauchsmaterial zur Gewährleistung der Barrierefreiheit </t>
  </si>
  <si>
    <t>Schnuppertag</t>
  </si>
  <si>
    <t>Workshop 20 Std.</t>
  </si>
  <si>
    <t>Workshop 30 Std.</t>
  </si>
  <si>
    <t>Workshop 40 Std.</t>
  </si>
  <si>
    <t>Inszenierungsprojekt</t>
  </si>
  <si>
    <t>Spielzeitprojekt</t>
  </si>
  <si>
    <t>bitte Projektformat auswählen</t>
  </si>
  <si>
    <t>Maximale Fördersumme pro Kalenderjahr pro Bündnis: 80.000 Euro. Je nach Anzahl der Teilnehmenden und Projektformate sind mehrere Projekte, auch parallel, förderfähig.</t>
  </si>
  <si>
    <r>
      <t xml:space="preserve"> Bei Rückfragen zur Fördersumme oder den Auflagen bezüglich Teilnahmeranzahl,</t>
    </r>
    <r>
      <rPr>
        <strike/>
        <sz val="10"/>
        <rFont val="Arial"/>
        <family val="2"/>
      </rPr>
      <t xml:space="preserve"> </t>
    </r>
    <r>
      <rPr>
        <sz val="10"/>
        <rFont val="Arial"/>
        <family val="2"/>
      </rPr>
      <t>Zeitumfang und Förderwürdigkeit geplanter Ausgaben wenden Sie sich bitte an den Bühnenverein unter T.: 0221 2081213 oder projekte@buehnenverein.de</t>
    </r>
  </si>
  <si>
    <t>Fahrtkosten Honorarkräfte zum Projektort</t>
  </si>
  <si>
    <t>Tagessatz (Kosten Busanmietung / Tag)</t>
  </si>
  <si>
    <t>z.B. Lizenzen, Programmierleistungen; bei Auftragsvergaben über 1.000 € drei schriftliche Angebote einholen</t>
  </si>
  <si>
    <t>Eigen- und Fremdmittel 2024</t>
  </si>
  <si>
    <t>Verpflegung Mitarbeiter:innen in Eigenleistung</t>
  </si>
  <si>
    <t>Verpflegung Mitarbeiter:innen</t>
  </si>
  <si>
    <t>Fahrtkosten Teilnehmende, Tarif für Hin- und Rückfahrt ÖPNV; sollten andere Verkehrsmittel im Einzelfall sinnvoller und/oder wirtschaftlicher sein, muss dies im Vorfeld abgesprochen werden; sollte durch erhöhte Fahrtkosten die Höchstfördersumme überschritten werden: Ergänzung Add-on "ländlicher Raum" und/oder "Teilnehmende mit Behinderung"</t>
  </si>
  <si>
    <t>bis zu 80 Euro/ 60 Min.                        Bitte achten Sie darauf, dass der Betreuungsschlüssel zwischen 1:7 und max. 1:10 liegen sollte</t>
  </si>
  <si>
    <t>Add-on "digitale Projekte"</t>
  </si>
  <si>
    <t>C) Sachausgaben</t>
  </si>
  <si>
    <t>Summe Sachausgaben</t>
  </si>
  <si>
    <t>Stunden-satz</t>
  </si>
  <si>
    <t xml:space="preserve">Stunden-satz </t>
  </si>
  <si>
    <t xml:space="preserve">Verpflegung künstlerisches und pädagogisches Betreuungspersonal, ehrenamtliche Betreuungspersonen und Teilnehmende:
pro Stunde pro Person 1,50 €
</t>
  </si>
  <si>
    <r>
      <t xml:space="preserve">Für </t>
    </r>
    <r>
      <rPr>
        <b/>
        <u/>
        <sz val="11"/>
        <rFont val="Arial"/>
        <family val="2"/>
      </rPr>
      <t>jedes</t>
    </r>
    <r>
      <rPr>
        <b/>
        <sz val="11"/>
        <rFont val="Arial"/>
        <family val="2"/>
      </rPr>
      <t xml:space="preserve"> Teilprojekt des Antrags bitte eine </t>
    </r>
    <r>
      <rPr>
        <b/>
        <u/>
        <sz val="11"/>
        <rFont val="Arial"/>
        <family val="2"/>
      </rPr>
      <t>eigene Datei</t>
    </r>
    <r>
      <rPr>
        <b/>
        <sz val="11"/>
        <rFont val="Arial"/>
        <family val="2"/>
      </rPr>
      <t xml:space="preserve"> "Kalkulationsblatt und Zeitplan" komplett ausfüllen</t>
    </r>
  </si>
  <si>
    <t>Format (bitte auswählen)</t>
  </si>
  <si>
    <t>Ehrenamtliche Kräfte</t>
  </si>
  <si>
    <t>Gehen Theater/Orchester mit ihrem Projekt in den ländlichen Raum, können zusätzliche folgende Ausgaben beantragt werden:</t>
  </si>
  <si>
    <t>Werden über Bündnispartner gezielt Teilnehmende mit Behinderung angesprochen, kann dem Projekt ein erhöhter Betreuungsschlüssel zugrunde gelegt werden und noch zusätzliche Honorarkosten für Assistenzen / pädagogische Betreuungskräfte / Gebärdendolmetscher:innen sowie Transportkosten und Mietkosten beantragt werden.</t>
  </si>
  <si>
    <t>Tagessatz (Hin- und  Rückfahrt)</t>
  </si>
  <si>
    <r>
      <t xml:space="preserve">Wenn kein ÖPNV möglich oder nicht wirtschaftlich: </t>
    </r>
    <r>
      <rPr>
        <b/>
        <sz val="10"/>
        <rFont val="Arial"/>
        <family val="2"/>
      </rPr>
      <t xml:space="preserve">Busanmietung </t>
    </r>
    <r>
      <rPr>
        <sz val="10"/>
        <rFont val="Arial"/>
        <family val="2"/>
      </rPr>
      <t>für Anreise gemeinsam mit den Teil- nehmenden zum anstragstellenden Theater/Orchester oder andere projekt- bezogene Ausflüge; als Ergänzung, sollte durch die erhöhten Fahrtkosten in der Kalkulationshilfe die Höchst- fördersumme überschritten werden</t>
    </r>
  </si>
  <si>
    <t xml:space="preserve">ÖPNV (2. Klasse) oder Kilometer- pauschale (0,20 €/km) für Anreise zum Projektort im ländlichen Raum / Max. 20 Euro pro einfache Fahrt </t>
  </si>
  <si>
    <t>Für alle digital geplanten Termine kann ein höherer Betreuungsschlüssel (von bis zu 1:5) angewendet werden und zusätzliche Honorarstunden für diese Termine beantragt werden. Zusätzliche Sachkosten in Höhe von max. 5 % der Gesamtfördersumme sind möglich.</t>
  </si>
  <si>
    <t>Um Eltern zur Teilnehmer:innengewinnung über das Projekt zu informieren können bis zu 2 am Projekt beteiligte Honorarkräfte eine 1-stündige Infoveranstaltung umsetzen:</t>
  </si>
  <si>
    <t>Um alle am Projekt beteiligten Bündnispartner zusammen mit den Honorarkräften und potentiellen kommunalen Partnern zur Erarbeitung nachhaltig wirkender Strukturen zum Projekt und in die Kommune hinein sowie zum Wissenstransfer an einen Tisch zu bekommen, können folgende Ausgaben beantragt werden:</t>
  </si>
  <si>
    <t xml:space="preserve">Add-ons gesamt: </t>
  </si>
  <si>
    <r>
      <t xml:space="preserve">Kalkulationsblatt - </t>
    </r>
    <r>
      <rPr>
        <b/>
        <u/>
        <sz val="20"/>
        <rFont val="Arial"/>
        <family val="2"/>
      </rPr>
      <t>selbstausfüllend</t>
    </r>
  </si>
  <si>
    <t>Zahlen werden automatisch aus den Tabellenblättern "Kalkulationshilfe" und "Add-ons" übernommen</t>
  </si>
  <si>
    <r>
      <t>Summe A</t>
    </r>
    <r>
      <rPr>
        <sz val="11"/>
        <rFont val="Arial"/>
        <family val="2"/>
      </rPr>
      <t xml:space="preserve">   </t>
    </r>
  </si>
  <si>
    <r>
      <t>Summe B</t>
    </r>
    <r>
      <rPr>
        <sz val="11"/>
        <rFont val="Arial"/>
        <family val="2"/>
      </rPr>
      <t xml:space="preserve">   </t>
    </r>
  </si>
  <si>
    <r>
      <t>Summe C</t>
    </r>
    <r>
      <rPr>
        <sz val="11"/>
        <rFont val="Arial"/>
        <family val="2"/>
      </rPr>
      <t xml:space="preserve">      </t>
    </r>
  </si>
  <si>
    <r>
      <t xml:space="preserve">Zuwendungsfähige Gesamtausgaben Summe A bis D </t>
    </r>
    <r>
      <rPr>
        <sz val="12"/>
        <rFont val="Arial"/>
        <family val="2"/>
      </rPr>
      <t xml:space="preserve">   </t>
    </r>
  </si>
  <si>
    <t>Eigen- und Fremdmittel gesamt</t>
  </si>
  <si>
    <t xml:space="preserve">Die Vorgaben der Programmunterlagen zur Förderrichtlinie 
„Kultur macht stark. Bündnisse für Bildung“sind beachtet worden. </t>
  </si>
  <si>
    <t>Veranstaltungstag</t>
  </si>
  <si>
    <t>Stunden-umfang 2025</t>
  </si>
  <si>
    <t>Anzahl Tage 2025</t>
  </si>
  <si>
    <t>Anzahl Stunden 2025</t>
  </si>
  <si>
    <t>Kalkulation 2025</t>
  </si>
  <si>
    <t>Anzahl Termine 2025</t>
  </si>
  <si>
    <t>Anzahl Treffen 2025</t>
  </si>
  <si>
    <t>Ausgaben 2025</t>
  </si>
  <si>
    <t>Eigen- und Fremdmittel 2025</t>
  </si>
  <si>
    <t>Stunden-umfang 2026</t>
  </si>
  <si>
    <t>Kalkulation 2025
(selbstausfüllend)</t>
  </si>
  <si>
    <t>Kalkulation 2026 (selbstausfüllend)</t>
  </si>
  <si>
    <t>Anzahl Tage 2026</t>
  </si>
  <si>
    <t>Anzahl Stunden 2026</t>
  </si>
  <si>
    <t>Gesamtsummen nach Jahren</t>
  </si>
  <si>
    <r>
      <rPr>
        <b/>
        <sz val="12"/>
        <rFont val="Arial"/>
        <family val="2"/>
      </rPr>
      <t>Material</t>
    </r>
    <r>
      <rPr>
        <sz val="10"/>
        <rFont val="Arial"/>
        <family val="2"/>
      </rPr>
      <t xml:space="preserve"> </t>
    </r>
  </si>
  <si>
    <t>Z. B. je nach Projektart: Workshop-Bastelmaterialien, Schminke, Kostüme, Werkstoffe für Bühnenbilder, o.ä..
Nur zusätzliche, projektbedingte Mehrausgaben. Es können keine Eigenbelege eingereicht werden. Auch Lagerentnahmen müssen mit Rechnungen der Hersteller belegt werden.</t>
  </si>
  <si>
    <r>
      <rPr>
        <b/>
        <sz val="12"/>
        <rFont val="Arial"/>
        <family val="2"/>
      </rPr>
      <t>Honorare für künstlerische/pädagogische Fachkräfte, Trainer usw.</t>
    </r>
    <r>
      <rPr>
        <sz val="10"/>
        <rFont val="Arial"/>
        <family val="2"/>
      </rPr>
      <t xml:space="preserve"> 
Das Honorar beinhaltet Vor- und Nachbereitungszeit sowie Fahrtkosten; Ausnahme: sollte bei einem Projekt im ländlichen Raum kein qualifiziertes Personal vor Ort gefunden werden: Nutzung des Add-ons zur Beantragung von Fahrtkosten und max. Stundensatz 77,50 €</t>
    </r>
  </si>
  <si>
    <r>
      <rPr>
        <b/>
        <sz val="12"/>
        <rFont val="Arial"/>
        <family val="2"/>
      </rPr>
      <t>Mitarbeiter:innen von Antragsteller oder Bündnispartnern</t>
    </r>
    <r>
      <rPr>
        <sz val="10"/>
        <rFont val="Arial"/>
        <family val="2"/>
      </rPr>
      <t xml:space="preserve">, die in </t>
    </r>
    <r>
      <rPr>
        <b/>
        <sz val="10"/>
        <rFont val="Arial"/>
        <family val="2"/>
      </rPr>
      <t>Eigenleistung</t>
    </r>
    <r>
      <rPr>
        <sz val="10"/>
        <rFont val="Arial"/>
        <family val="2"/>
      </rPr>
      <t xml:space="preserve"> im Rahmen ihrer Arbeitszeit die Teilnehmenden im Projekt künstlerisch und/oder pädagogisch betreuen</t>
    </r>
  </si>
  <si>
    <r>
      <t xml:space="preserve">Nähere Angaben zu den geplanten Ausgaben
</t>
    </r>
    <r>
      <rPr>
        <b/>
        <sz val="10"/>
        <color rgb="FFFF0000"/>
        <rFont val="Arial"/>
        <family val="2"/>
      </rPr>
      <t xml:space="preserve">bitte ausfüllen </t>
    </r>
  </si>
  <si>
    <t>Anzahl Termine 2026</t>
  </si>
  <si>
    <t>Kalkulation 2026</t>
  </si>
  <si>
    <t>Anzahl Treffen 2026</t>
  </si>
  <si>
    <t>Ausgaben 2026</t>
  </si>
  <si>
    <r>
      <t>Beantragte Zuwendung gesamt</t>
    </r>
    <r>
      <rPr>
        <sz val="12"/>
        <rFont val="Arial"/>
        <family val="2"/>
      </rPr>
      <t>:</t>
    </r>
    <r>
      <rPr>
        <sz val="10"/>
        <rFont val="Arial"/>
        <family val="2"/>
      </rPr>
      <t xml:space="preserve">
(Zuwendungsfähige Gesamtausgaben Summe A bis D abzügl. Ergebnis Summe E) </t>
    </r>
  </si>
  <si>
    <t>Nur zusätzliche, projektbedingte Mehrausgaben. Z. B. für Infoflyer, Projektdokumentationsbroschüren, Textbücher, Programmhefte, Fotograf:in, Videodokumentation etc. 
Bei allen Auftragsvergaben ab 1.000 € netto bedarf es drei schriftlicher Angebote.</t>
  </si>
  <si>
    <r>
      <t xml:space="preserve">Zusätzliche, projektbedingte Mehrausgaben wie: Raum-, Material- und Gerätemieten. Diese sind bei der Antragstellung anzugeben. Es können </t>
    </r>
    <r>
      <rPr>
        <u/>
        <sz val="10"/>
        <rFont val="Arial"/>
        <family val="2"/>
      </rPr>
      <t>keine Eigenbelege</t>
    </r>
    <r>
      <rPr>
        <sz val="10"/>
        <rFont val="Arial"/>
        <family val="2"/>
      </rPr>
      <t xml:space="preserve"> eingereicht werden.</t>
    </r>
  </si>
  <si>
    <r>
      <t xml:space="preserve">Anzahl Teilnehmende
</t>
    </r>
    <r>
      <rPr>
        <b/>
        <sz val="9"/>
        <rFont val="Arial"/>
        <family val="2"/>
      </rPr>
      <t>(max. 6 Personen)</t>
    </r>
  </si>
  <si>
    <r>
      <t xml:space="preserve">Anzahl Treffen 2025
</t>
    </r>
    <r>
      <rPr>
        <b/>
        <sz val="9"/>
        <rFont val="Arial"/>
        <family val="2"/>
      </rPr>
      <t>(max. 2 insgesamt)</t>
    </r>
  </si>
  <si>
    <r>
      <t xml:space="preserve">Anzahl Treffen 2026
</t>
    </r>
    <r>
      <rPr>
        <b/>
        <sz val="9"/>
        <rFont val="Arial"/>
        <family val="2"/>
      </rPr>
      <t>(max. 2 insgesamt)</t>
    </r>
  </si>
  <si>
    <t>Verpflegung</t>
  </si>
  <si>
    <t>Verpflegung zusätzliche Person(en): pro Stunde pro Person 1,50 €</t>
  </si>
  <si>
    <r>
      <rPr>
        <b/>
        <sz val="12"/>
        <rFont val="Arial"/>
        <family val="2"/>
      </rPr>
      <t xml:space="preserve">
Bemerkungen zum Projekttreffen</t>
    </r>
    <r>
      <rPr>
        <sz val="10"/>
        <rFont val="Arial"/>
        <family val="2"/>
      </rPr>
      <t xml:space="preserve"> 
(z.B. digitaler oder analoger Termin, Ausflug, Theaterbesuch o.ä.)</t>
    </r>
  </si>
  <si>
    <t>46 € (2 Std. x 20 € zzgl. 6 € Verpflegung) pro Person pro Treffen</t>
  </si>
  <si>
    <t>Antragsnummer</t>
  </si>
  <si>
    <t>Titel des (Teil-)Projekts</t>
  </si>
  <si>
    <t>Stundenumfang</t>
  </si>
  <si>
    <t>Anzahl der Projekttage</t>
  </si>
  <si>
    <t>Anzahl der Teilnehmenden</t>
  </si>
  <si>
    <r>
      <t xml:space="preserve">Gehälter von angestellten Mitarbeiter:innen, welche die Teilnehmenden des Projekts im Rahmen ihrer regulären Arbeitszeit betreuen, sind </t>
    </r>
    <r>
      <rPr>
        <b/>
        <sz val="10"/>
        <color rgb="FFFF0000"/>
        <rFont val="Arial"/>
        <family val="2"/>
      </rPr>
      <t>nicht förderfähig</t>
    </r>
    <r>
      <rPr>
        <sz val="10"/>
        <rFont val="Arial"/>
        <family val="2"/>
      </rPr>
      <t>, werden allerdings bei der Verpflegung und dem Betreuungsschlüssel mitgerechnet; daher bitte trotzdem an dieser Stelle angeben</t>
    </r>
  </si>
  <si>
    <t>Förderfähig sind zusätzliche, projektbedingte Mehrausgaben wie GEMA-Gebühren, Kosten für Aufführungsrechte, KSK, Eintrittsgelder (die an eine dem Bündnis nicht zugehörige Institution gehen, z. B. ein nicht-beteiligtes Museum etc. Das Bündnis kann keine Eigenbelege einreichen, d.h. Eintrittskarten des antragstellenden Theaters sind nicht förderfähig).</t>
  </si>
  <si>
    <t>Mögliche Einnahmen, durch zum Beispiel den Verkauf von Eintrittskarten oder Programmheften oder Mittel Dritter müssen in der Antragstellung kalkuliert werden. Werden Eigenmittel in Form von monetären Eigenmitteln, Einnahmen oder Mittel Dritter in die Projekte eingebracht, handelt es sich nicht länger um eine Vollfinanzierung, sondern um eine Anteilsfinanzierung. Alle Einnahmen reduzieren die Fördersumme. Es dürfen keine bleibenden Einnahmen oder Gewinne generiert werden. Eintrittsgelder dürfen nur dann erhoben werden, wenn sichergestellt ist, dass Familie und Freunde der Teilnehmer in Risikolage kostenfreien Zugang zu den Veranstaltungen haben.</t>
  </si>
  <si>
    <t>Format</t>
  </si>
  <si>
    <t>Fahrtkosten Teilnehmende / Honorarkräfte / Projektbeteiligte</t>
  </si>
  <si>
    <r>
      <rPr>
        <b/>
        <sz val="10"/>
        <rFont val="Arial"/>
        <family val="2"/>
      </rPr>
      <t>ÖPNV</t>
    </r>
    <r>
      <rPr>
        <sz val="10"/>
        <rFont val="Arial"/>
        <family val="2"/>
      </rPr>
      <t xml:space="preserve"> für Anreise zum anstragstellen- den Theater/Orchester oder andere projektbezogene Ausflüge; als Ergän- zung, sollte durch die erhöhten Fahrt-kosten in der Kalkulationshilfe die Höchstfördersumme überschritten werden</t>
    </r>
  </si>
  <si>
    <t>Antragstellende Institution</t>
  </si>
  <si>
    <t>Projektzeitaum</t>
  </si>
  <si>
    <t>Projektformat</t>
  </si>
  <si>
    <t>vorgesehener Stundenumfang</t>
  </si>
  <si>
    <r>
      <t xml:space="preserve">Summe geplanter Stunden - </t>
    </r>
    <r>
      <rPr>
        <b/>
        <u/>
        <sz val="10"/>
        <rFont val="Arial"/>
        <family val="2"/>
      </rPr>
      <t>selbstausfüllend</t>
    </r>
  </si>
  <si>
    <t>Projektzeitraum</t>
  </si>
  <si>
    <t>Add-on "Vernetzungs- und Transfertreffen"</t>
  </si>
  <si>
    <t>Pauschalen Vernetzungs- und Transfertreffen</t>
  </si>
  <si>
    <t>Add-on "inklusive Projekte"</t>
  </si>
  <si>
    <t xml:space="preserve">Erläuterungen
</t>
  </si>
  <si>
    <r>
      <t>Max. Fördersumme (</t>
    </r>
    <r>
      <rPr>
        <b/>
        <sz val="10"/>
        <rFont val="Arial"/>
        <family val="2"/>
      </rPr>
      <t>selbstausfüllend</t>
    </r>
    <r>
      <rPr>
        <sz val="10"/>
        <rFont val="Arial"/>
        <family val="2"/>
      </rPr>
      <t>)</t>
    </r>
  </si>
  <si>
    <r>
      <t xml:space="preserve">Maximale Fördersumme pro Kalenderjahr pro Bündnis: </t>
    </r>
    <r>
      <rPr>
        <b/>
        <u/>
        <sz val="10"/>
        <rFont val="Arial"/>
        <family val="2"/>
      </rPr>
      <t>80.000 Euro</t>
    </r>
    <r>
      <rPr>
        <b/>
        <sz val="10"/>
        <rFont val="Arial"/>
        <family val="2"/>
      </rPr>
      <t>. Je nach Anzahl der Teilnehmenden und Projektformate sind mehrere Projekte, auch parallel, förderfähig.
 Bei Rückfragen zur Fördersumme oder den Auflagen bezüglich Teilnahmendenanzahl, Zeitumfang und Förderwürdigkeit geplanter Ausgaben wenden Sie sich bitte an den Bühnenverein unter T.: 0221 2081213 oder projekte@buehnenverein.de</t>
    </r>
  </si>
  <si>
    <r>
      <t xml:space="preserve">Verpflegung Teilnehmende
</t>
    </r>
    <r>
      <rPr>
        <b/>
        <sz val="11"/>
        <color rgb="FFFF0000"/>
        <rFont val="Arial"/>
        <family val="2"/>
      </rPr>
      <t>bitte ausfüllen</t>
    </r>
  </si>
  <si>
    <t>D) Vernetzungs- und Transfertreffen</t>
  </si>
  <si>
    <t>Veranstaltungspauschale Vernetzungs- und Transfertreffen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</si>
</sst>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41" x14ac:knownFonts="1">
    <font>
      <sz val="10"/>
      <name val="Arial"/>
    </font>
    <font>
      <b/>
      <sz val="10"/>
      <name val="Arial"/>
      <family val="2"/>
    </font>
    <font>
      <sz val="9"/>
      <name val="Arial"/>
      <family val="2"/>
    </font>
    <font>
      <b/>
      <sz val="11"/>
      <name val="Arial"/>
      <family val="2"/>
    </font>
    <font>
      <sz val="10"/>
      <name val="Arial"/>
      <family val="2"/>
    </font>
    <font>
      <sz val="8"/>
      <name val="Arial"/>
      <family val="2"/>
    </font>
    <font>
      <b/>
      <sz val="11"/>
      <name val="Arial"/>
      <family val="2"/>
    </font>
    <font>
      <sz val="8"/>
      <name val="Arial"/>
      <family val="2"/>
    </font>
    <font>
      <b/>
      <sz val="10"/>
      <name val="Arial"/>
      <family val="2"/>
    </font>
    <font>
      <b/>
      <sz val="12"/>
      <name val="Arial"/>
      <family val="2"/>
    </font>
    <font>
      <sz val="9.5"/>
      <name val="Arial"/>
      <family val="2"/>
    </font>
    <font>
      <b/>
      <sz val="9.5"/>
      <name val="Arial"/>
      <family val="2"/>
    </font>
    <font>
      <strike/>
      <sz val="9.5"/>
      <name val="Arial"/>
      <family val="2"/>
    </font>
    <font>
      <b/>
      <sz val="14"/>
      <name val="Arial"/>
      <family val="2"/>
    </font>
    <font>
      <b/>
      <sz val="10"/>
      <color indexed="10"/>
      <name val="Arial"/>
      <family val="2"/>
    </font>
    <font>
      <sz val="8"/>
      <color indexed="10"/>
      <name val="Arial"/>
      <family val="2"/>
    </font>
    <font>
      <sz val="10"/>
      <color indexed="10"/>
      <name val="Arial"/>
      <family val="2"/>
    </font>
    <font>
      <b/>
      <sz val="8"/>
      <name val="Arial"/>
      <family val="2"/>
    </font>
    <font>
      <sz val="12"/>
      <name val="Arial"/>
      <family val="2"/>
    </font>
    <font>
      <b/>
      <sz val="18"/>
      <name val="Arial"/>
      <family val="2"/>
    </font>
    <font>
      <b/>
      <sz val="10"/>
      <name val="Arial"/>
      <family val="2"/>
    </font>
    <font>
      <sz val="10"/>
      <name val="Arial"/>
      <family val="2"/>
    </font>
    <font>
      <b/>
      <sz val="14"/>
      <name val="Arial"/>
      <family val="2"/>
    </font>
    <font>
      <sz val="10"/>
      <color rgb="FFFF0000"/>
      <name val="Arial"/>
      <family val="2"/>
    </font>
    <font>
      <b/>
      <sz val="16"/>
      <name val="Arial"/>
      <family val="2"/>
    </font>
    <font>
      <b/>
      <sz val="9"/>
      <name val="Arial"/>
      <family val="2"/>
    </font>
    <font>
      <b/>
      <sz val="8"/>
      <color rgb="FFFF0000"/>
      <name val="Arial"/>
      <family val="2"/>
    </font>
    <font>
      <strike/>
      <sz val="10"/>
      <name val="Arial"/>
      <family val="2"/>
    </font>
    <font>
      <b/>
      <sz val="10"/>
      <color rgb="FFFF0000"/>
      <name val="Arial"/>
      <family val="2"/>
    </font>
    <font>
      <i/>
      <sz val="10"/>
      <name val="Arial"/>
      <family val="2"/>
    </font>
    <font>
      <b/>
      <u/>
      <sz val="11"/>
      <name val="Arial"/>
      <family val="2"/>
    </font>
    <font>
      <b/>
      <sz val="13"/>
      <name val="Arial"/>
      <family val="2"/>
    </font>
    <font>
      <b/>
      <sz val="20"/>
      <name val="Arial"/>
      <family val="2"/>
    </font>
    <font>
      <b/>
      <u/>
      <sz val="10"/>
      <name val="Arial"/>
      <family val="2"/>
    </font>
    <font>
      <sz val="11"/>
      <name val="Arial"/>
      <family val="2"/>
    </font>
    <font>
      <sz val="14"/>
      <name val="Arial"/>
      <family val="2"/>
    </font>
    <font>
      <b/>
      <sz val="24"/>
      <name val="Arial"/>
      <family val="2"/>
    </font>
    <font>
      <b/>
      <u/>
      <sz val="20"/>
      <name val="Arial"/>
      <family val="2"/>
    </font>
    <font>
      <sz val="10"/>
      <color indexed="8"/>
      <name val="Arial"/>
      <family val="2"/>
    </font>
    <font>
      <u/>
      <sz val="10"/>
      <name val="Arial"/>
      <family val="2"/>
    </font>
    <font>
      <b/>
      <sz val="11"/>
      <color rgb="FFFF0000"/>
      <name val="Arial"/>
      <family val="2"/>
    </font>
  </fonts>
  <fills count="14">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3499862666707357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302">
    <xf numFmtId="0" fontId="0" fillId="0" borderId="0" xfId="0"/>
    <xf numFmtId="0" fontId="0" fillId="0" borderId="0" xfId="0" applyAlignment="1">
      <alignment vertical="center"/>
    </xf>
    <xf numFmtId="0" fontId="2" fillId="0" borderId="0" xfId="0" applyFont="1" applyAlignment="1">
      <alignment vertical="top"/>
    </xf>
    <xf numFmtId="4" fontId="8" fillId="0" borderId="0" xfId="0" applyNumberFormat="1" applyFont="1" applyAlignment="1">
      <alignment vertical="center"/>
    </xf>
    <xf numFmtId="0" fontId="1" fillId="0" borderId="0" xfId="0" applyFont="1" applyAlignment="1">
      <alignment horizontal="left" vertical="center"/>
    </xf>
    <xf numFmtId="0" fontId="5" fillId="0" borderId="0" xfId="0" applyFont="1" applyAlignment="1">
      <alignment horizontal="right" vertical="center"/>
    </xf>
    <xf numFmtId="4" fontId="0" fillId="0" borderId="0" xfId="0" applyNumberFormat="1" applyAlignment="1">
      <alignment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horizontal="left" vertical="center" wrapText="1"/>
    </xf>
    <xf numFmtId="4" fontId="0" fillId="0" borderId="0" xfId="0" applyNumberFormat="1" applyAlignment="1">
      <alignment horizontal="center" vertical="center"/>
    </xf>
    <xf numFmtId="0" fontId="6" fillId="0" borderId="0" xfId="0" applyFont="1" applyAlignment="1">
      <alignment vertical="center" wrapText="1"/>
    </xf>
    <xf numFmtId="4" fontId="9" fillId="0" borderId="0" xfId="0" applyNumberFormat="1" applyFont="1" applyAlignment="1">
      <alignment vertical="center"/>
    </xf>
    <xf numFmtId="2" fontId="0" fillId="0" borderId="0" xfId="0" applyNumberFormat="1"/>
    <xf numFmtId="2" fontId="0" fillId="0" borderId="0" xfId="0" applyNumberFormat="1" applyAlignment="1">
      <alignment horizontal="center" vertical="center"/>
    </xf>
    <xf numFmtId="2" fontId="0" fillId="0" borderId="0" xfId="0" applyNumberFormat="1" applyAlignment="1">
      <alignment vertical="center"/>
    </xf>
    <xf numFmtId="0" fontId="0" fillId="0" borderId="0" xfId="0" applyAlignment="1">
      <alignment vertical="top"/>
    </xf>
    <xf numFmtId="2" fontId="0" fillId="0" borderId="4" xfId="0" applyNumberFormat="1" applyBorder="1" applyAlignment="1">
      <alignment vertical="top"/>
    </xf>
    <xf numFmtId="0" fontId="1" fillId="0" borderId="2" xfId="0" applyFont="1" applyBorder="1" applyAlignment="1">
      <alignment horizontal="left" vertical="center"/>
    </xf>
    <xf numFmtId="2" fontId="0" fillId="0" borderId="6" xfId="0" applyNumberFormat="1" applyBorder="1" applyAlignment="1">
      <alignment vertical="center"/>
    </xf>
    <xf numFmtId="0" fontId="15" fillId="0" borderId="4" xfId="0" applyFont="1" applyBorder="1" applyAlignment="1">
      <alignment vertical="center"/>
    </xf>
    <xf numFmtId="2" fontId="16" fillId="0" borderId="4" xfId="0" applyNumberFormat="1" applyFont="1" applyBorder="1" applyAlignment="1">
      <alignment vertical="center"/>
    </xf>
    <xf numFmtId="4" fontId="16" fillId="0" borderId="4" xfId="0" applyNumberFormat="1" applyFont="1" applyBorder="1" applyAlignment="1">
      <alignment vertical="center"/>
    </xf>
    <xf numFmtId="4" fontId="14" fillId="0" borderId="4" xfId="0" applyNumberFormat="1" applyFont="1" applyBorder="1" applyAlignment="1">
      <alignment vertical="center"/>
    </xf>
    <xf numFmtId="0" fontId="5" fillId="0" borderId="4" xfId="0" applyFont="1" applyBorder="1" applyAlignment="1">
      <alignment horizontal="right" vertical="top"/>
    </xf>
    <xf numFmtId="4" fontId="10" fillId="0" borderId="4" xfId="0" applyNumberFormat="1" applyFont="1" applyBorder="1" applyAlignment="1">
      <alignment vertical="top"/>
    </xf>
    <xf numFmtId="0" fontId="1" fillId="0" borderId="4" xfId="0" applyFont="1" applyBorder="1" applyAlignment="1">
      <alignment horizontal="right" vertical="top"/>
    </xf>
    <xf numFmtId="4" fontId="8" fillId="0" borderId="4" xfId="0" applyNumberFormat="1" applyFont="1" applyBorder="1" applyAlignment="1">
      <alignment vertical="top"/>
    </xf>
    <xf numFmtId="0" fontId="5" fillId="0" borderId="4" xfId="0" applyFont="1" applyBorder="1" applyAlignment="1">
      <alignment vertical="top"/>
    </xf>
    <xf numFmtId="4" fontId="0" fillId="0" borderId="4" xfId="0" applyNumberFormat="1" applyBorder="1" applyAlignment="1">
      <alignment vertical="top"/>
    </xf>
    <xf numFmtId="0" fontId="14" fillId="0" borderId="4" xfId="0" applyFont="1" applyBorder="1" applyAlignment="1">
      <alignment horizontal="left" vertical="center"/>
    </xf>
    <xf numFmtId="0" fontId="5" fillId="0" borderId="6" xfId="0" applyFont="1" applyBorder="1" applyAlignment="1">
      <alignment horizontal="left" vertical="center"/>
    </xf>
    <xf numFmtId="4" fontId="10" fillId="0" borderId="6" xfId="0" applyNumberFormat="1" applyFont="1" applyBorder="1" applyAlignment="1">
      <alignment vertical="center"/>
    </xf>
    <xf numFmtId="0" fontId="11" fillId="0" borderId="1" xfId="0" applyFont="1" applyBorder="1" applyAlignment="1">
      <alignment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xf>
    <xf numFmtId="14" fontId="0" fillId="0" borderId="0" xfId="0" applyNumberFormat="1" applyAlignment="1">
      <alignment horizontal="left" vertical="center"/>
    </xf>
    <xf numFmtId="14" fontId="0" fillId="0" borderId="1" xfId="0" applyNumberFormat="1" applyBorder="1" applyAlignment="1">
      <alignment horizontal="left" vertical="center"/>
    </xf>
    <xf numFmtId="164" fontId="0" fillId="0" borderId="0" xfId="0" applyNumberFormat="1" applyAlignment="1">
      <alignment horizontal="left" vertical="center"/>
    </xf>
    <xf numFmtId="164" fontId="0" fillId="0" borderId="0" xfId="0" applyNumberFormat="1" applyAlignment="1">
      <alignment horizontal="left" vertical="center" wrapText="1"/>
    </xf>
    <xf numFmtId="0" fontId="9" fillId="0" borderId="0" xfId="0" applyFont="1" applyAlignment="1">
      <alignment horizontal="left" vertical="center" wrapText="1"/>
    </xf>
    <xf numFmtId="0" fontId="22" fillId="0" borderId="0" xfId="0" applyFont="1" applyAlignment="1">
      <alignment horizontal="center" vertical="center"/>
    </xf>
    <xf numFmtId="0" fontId="20" fillId="0" borderId="0" xfId="0" applyFont="1" applyAlignment="1">
      <alignment horizontal="left" vertical="center" wrapText="1"/>
    </xf>
    <xf numFmtId="0" fontId="23" fillId="0" borderId="0" xfId="0" applyFont="1"/>
    <xf numFmtId="0" fontId="4" fillId="0" borderId="0" xfId="0" applyFont="1" applyAlignment="1">
      <alignment horizontal="left" vertical="center" wrapText="1"/>
    </xf>
    <xf numFmtId="0" fontId="23" fillId="0" borderId="0" xfId="0" applyFont="1" applyAlignment="1">
      <alignment horizontal="left" vertical="center" wrapText="1"/>
    </xf>
    <xf numFmtId="2" fontId="26" fillId="0" borderId="0" xfId="0" applyNumberFormat="1" applyFont="1" applyAlignment="1">
      <alignment vertical="center"/>
    </xf>
    <xf numFmtId="0" fontId="4" fillId="0" borderId="0" xfId="0" applyFont="1"/>
    <xf numFmtId="0" fontId="1" fillId="0" borderId="0" xfId="0" applyFont="1"/>
    <xf numFmtId="0" fontId="0" fillId="0" borderId="1" xfId="0"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0" xfId="0" applyBorder="1" applyAlignment="1">
      <alignment horizontal="center" vertical="center" wrapText="1"/>
    </xf>
    <xf numFmtId="164" fontId="20" fillId="3" borderId="1" xfId="0" applyNumberFormat="1" applyFont="1" applyFill="1" applyBorder="1" applyAlignment="1">
      <alignment horizontal="center" vertical="center" wrapText="1"/>
    </xf>
    <xf numFmtId="164" fontId="0" fillId="0" borderId="0" xfId="0" applyNumberFormat="1" applyAlignment="1">
      <alignment horizontal="center" vertical="center" wrapText="1"/>
    </xf>
    <xf numFmtId="0" fontId="4" fillId="0" borderId="0" xfId="0" applyFont="1" applyAlignment="1">
      <alignment horizontal="left" vertical="center"/>
    </xf>
    <xf numFmtId="164" fontId="0" fillId="0" borderId="10" xfId="0" applyNumberFormat="1" applyBorder="1" applyAlignment="1">
      <alignment horizontal="center" vertical="center" wrapText="1"/>
    </xf>
    <xf numFmtId="164" fontId="27" fillId="6" borderId="14" xfId="0" applyNumberFormat="1" applyFont="1" applyFill="1" applyBorder="1" applyAlignment="1">
      <alignment horizontal="center" vertical="center" wrapText="1"/>
    </xf>
    <xf numFmtId="164" fontId="0" fillId="6" borderId="14" xfId="0" applyNumberFormat="1" applyFill="1" applyBorder="1" applyAlignment="1">
      <alignment horizontal="center" vertical="center" wrapText="1"/>
    </xf>
    <xf numFmtId="0" fontId="0" fillId="0" borderId="7" xfId="0" applyBorder="1" applyAlignment="1">
      <alignment horizontal="center" vertical="center" wrapText="1"/>
    </xf>
    <xf numFmtId="164" fontId="0" fillId="0" borderId="7" xfId="0" applyNumberFormat="1" applyBorder="1" applyAlignment="1">
      <alignment horizontal="center" vertical="center" wrapText="1"/>
    </xf>
    <xf numFmtId="164" fontId="0" fillId="0" borderId="2" xfId="0" applyNumberFormat="1" applyBorder="1" applyAlignment="1">
      <alignment horizontal="left" vertical="center"/>
    </xf>
    <xf numFmtId="0" fontId="25" fillId="0" borderId="0" xfId="0" applyFont="1" applyAlignment="1">
      <alignment horizontal="left" vertical="center"/>
    </xf>
    <xf numFmtId="0" fontId="2" fillId="0" borderId="0" xfId="0" applyFont="1" applyAlignment="1">
      <alignment horizontal="left" vertical="center"/>
    </xf>
    <xf numFmtId="164" fontId="2" fillId="0" borderId="0" xfId="0" applyNumberFormat="1" applyFont="1" applyAlignment="1">
      <alignment horizontal="left" vertical="center"/>
    </xf>
    <xf numFmtId="0" fontId="4" fillId="12" borderId="1" xfId="0" applyFont="1" applyFill="1" applyBorder="1" applyAlignment="1">
      <alignment horizontal="left" vertical="center" wrapText="1"/>
    </xf>
    <xf numFmtId="0" fontId="4" fillId="12" borderId="3" xfId="0" applyFont="1" applyFill="1" applyBorder="1" applyAlignment="1">
      <alignment horizontal="left" vertical="center" wrapText="1"/>
    </xf>
    <xf numFmtId="0" fontId="24" fillId="0" borderId="0" xfId="0" applyFont="1" applyAlignment="1">
      <alignment horizontal="center" vertical="center" wrapText="1"/>
    </xf>
    <xf numFmtId="0" fontId="4" fillId="6" borderId="1" xfId="0" applyFont="1" applyFill="1" applyBorder="1" applyAlignment="1">
      <alignment horizontal="left" vertical="center" wrapText="1"/>
    </xf>
    <xf numFmtId="0" fontId="4" fillId="11" borderId="1" xfId="0" applyFont="1" applyFill="1" applyBorder="1" applyAlignment="1">
      <alignment horizontal="left" vertical="center" wrapText="1"/>
    </xf>
    <xf numFmtId="164" fontId="1" fillId="5" borderId="1" xfId="0" applyNumberFormat="1" applyFont="1" applyFill="1" applyBorder="1" applyAlignment="1">
      <alignment horizontal="center" vertical="center" wrapText="1"/>
    </xf>
    <xf numFmtId="0" fontId="0" fillId="7" borderId="0" xfId="0" applyFill="1" applyAlignment="1">
      <alignment horizontal="left" vertical="center"/>
    </xf>
    <xf numFmtId="0" fontId="0" fillId="7" borderId="0" xfId="0" applyFill="1" applyAlignment="1">
      <alignment horizontal="left" vertical="center" wrapText="1"/>
    </xf>
    <xf numFmtId="0" fontId="4" fillId="12" borderId="10" xfId="0" applyFont="1" applyFill="1" applyBorder="1" applyAlignment="1">
      <alignment horizontal="left" vertical="center" wrapText="1"/>
    </xf>
    <xf numFmtId="164" fontId="0" fillId="4" borderId="10" xfId="0" applyNumberForma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164" fontId="3" fillId="13" borderId="1" xfId="0" applyNumberFormat="1" applyFont="1" applyFill="1" applyBorder="1" applyAlignment="1">
      <alignment horizontal="center" vertical="center" wrapText="1"/>
    </xf>
    <xf numFmtId="0" fontId="0" fillId="5" borderId="0" xfId="0" applyFill="1" applyAlignment="1">
      <alignment horizontal="left" vertical="center"/>
    </xf>
    <xf numFmtId="0" fontId="4" fillId="11" borderId="10" xfId="0" applyFont="1" applyFill="1" applyBorder="1" applyAlignment="1">
      <alignment horizontal="left" vertical="center" wrapText="1"/>
    </xf>
    <xf numFmtId="0" fontId="4" fillId="11" borderId="3" xfId="0" applyFont="1" applyFill="1" applyBorder="1" applyAlignment="1">
      <alignment horizontal="left" vertical="center" wrapText="1"/>
    </xf>
    <xf numFmtId="0" fontId="4" fillId="6" borderId="1" xfId="0" applyFont="1" applyFill="1" applyBorder="1" applyAlignment="1">
      <alignment horizontal="left" vertical="center"/>
    </xf>
    <xf numFmtId="0" fontId="0" fillId="6" borderId="1" xfId="0" applyFill="1" applyBorder="1" applyAlignment="1">
      <alignment horizontal="left" vertical="center"/>
    </xf>
    <xf numFmtId="0" fontId="0" fillId="11" borderId="10" xfId="0" applyFill="1" applyBorder="1" applyAlignment="1">
      <alignment horizontal="left" vertical="center" wrapText="1"/>
    </xf>
    <xf numFmtId="0" fontId="4" fillId="12" borderId="3" xfId="0" applyFont="1" applyFill="1" applyBorder="1" applyAlignment="1">
      <alignment horizontal="center" vertical="center" wrapText="1"/>
    </xf>
    <xf numFmtId="0" fontId="10" fillId="12" borderId="10" xfId="0" applyFont="1" applyFill="1" applyBorder="1" applyAlignment="1">
      <alignment vertical="center" wrapText="1"/>
    </xf>
    <xf numFmtId="0" fontId="35" fillId="7" borderId="0" xfId="0" applyFont="1" applyFill="1" applyAlignment="1">
      <alignment horizontal="left" vertical="center"/>
    </xf>
    <xf numFmtId="0" fontId="9" fillId="5" borderId="21" xfId="0" applyFont="1" applyFill="1" applyBorder="1" applyAlignment="1">
      <alignment horizontal="center" vertical="center"/>
    </xf>
    <xf numFmtId="164" fontId="1" fillId="0" borderId="24" xfId="0" applyNumberFormat="1" applyFont="1" applyBorder="1" applyAlignment="1">
      <alignment horizontal="center" vertical="center"/>
    </xf>
    <xf numFmtId="0" fontId="0" fillId="5" borderId="0" xfId="0" applyFill="1"/>
    <xf numFmtId="4" fontId="10" fillId="2" borderId="1" xfId="0" applyNumberFormat="1" applyFont="1" applyFill="1" applyBorder="1" applyAlignment="1">
      <alignment horizontal="center" vertical="center"/>
    </xf>
    <xf numFmtId="0" fontId="0" fillId="7" borderId="0" xfId="0" applyFill="1"/>
    <xf numFmtId="0" fontId="4" fillId="0" borderId="1" xfId="0" applyFont="1" applyBorder="1" applyAlignment="1">
      <alignment vertical="center" wrapText="1"/>
    </xf>
    <xf numFmtId="4" fontId="8" fillId="2" borderId="1" xfId="0" applyNumberFormat="1" applyFont="1" applyFill="1" applyBorder="1" applyAlignment="1">
      <alignment horizontal="center" vertical="center"/>
    </xf>
    <xf numFmtId="4" fontId="0" fillId="3" borderId="1" xfId="0" applyNumberFormat="1" applyFill="1" applyBorder="1" applyAlignment="1">
      <alignment horizontal="center" vertical="center"/>
    </xf>
    <xf numFmtId="4" fontId="3" fillId="2" borderId="5" xfId="0" applyNumberFormat="1" applyFont="1" applyFill="1" applyBorder="1" applyAlignment="1">
      <alignment horizontal="center" vertical="center"/>
    </xf>
    <xf numFmtId="0" fontId="11" fillId="12" borderId="1" xfId="0" applyFont="1" applyFill="1" applyBorder="1" applyAlignment="1">
      <alignment horizontal="left" vertical="center"/>
    </xf>
    <xf numFmtId="0" fontId="11" fillId="12" borderId="1" xfId="0" applyFont="1" applyFill="1" applyBorder="1" applyAlignment="1">
      <alignment horizontal="center" vertical="center" wrapText="1"/>
    </xf>
    <xf numFmtId="0" fontId="38" fillId="0" borderId="1" xfId="0" applyFont="1" applyBorder="1" applyAlignment="1">
      <alignment vertical="center" wrapText="1"/>
    </xf>
    <xf numFmtId="4" fontId="10" fillId="3" borderId="1" xfId="0" applyNumberFormat="1" applyFont="1" applyFill="1" applyBorder="1" applyAlignment="1">
      <alignment horizontal="center" vertical="center"/>
    </xf>
    <xf numFmtId="0" fontId="0" fillId="7" borderId="0" xfId="0" applyFill="1" applyAlignment="1">
      <alignment vertical="center"/>
    </xf>
    <xf numFmtId="0" fontId="8" fillId="0" borderId="0" xfId="0" applyFont="1" applyAlignment="1">
      <alignment vertical="top"/>
    </xf>
    <xf numFmtId="4" fontId="3" fillId="5" borderId="1" xfId="0" applyNumberFormat="1" applyFont="1" applyFill="1" applyBorder="1" applyAlignment="1">
      <alignment horizontal="center" vertical="center"/>
    </xf>
    <xf numFmtId="4" fontId="3" fillId="5" borderId="7" xfId="0" applyNumberFormat="1" applyFont="1" applyFill="1" applyBorder="1" applyAlignment="1">
      <alignment horizontal="center" vertical="center"/>
    </xf>
    <xf numFmtId="0" fontId="11" fillId="2" borderId="3" xfId="0" applyFont="1" applyFill="1" applyBorder="1" applyAlignment="1">
      <alignment horizontal="center" wrapText="1"/>
    </xf>
    <xf numFmtId="4" fontId="9" fillId="2" borderId="16" xfId="0" applyNumberFormat="1" applyFont="1" applyFill="1" applyBorder="1" applyAlignment="1">
      <alignment horizontal="center" vertical="center" wrapText="1"/>
    </xf>
    <xf numFmtId="4" fontId="9" fillId="2" borderId="16" xfId="0" applyNumberFormat="1" applyFont="1" applyFill="1" applyBorder="1" applyAlignment="1">
      <alignment horizontal="center" vertical="center"/>
    </xf>
    <xf numFmtId="14" fontId="0" fillId="0" borderId="3" xfId="0" applyNumberFormat="1" applyBorder="1" applyAlignment="1">
      <alignment horizontal="left" vertical="center"/>
    </xf>
    <xf numFmtId="0" fontId="0" fillId="9" borderId="3" xfId="0" applyFill="1" applyBorder="1" applyAlignment="1">
      <alignment horizontal="center" vertical="center"/>
    </xf>
    <xf numFmtId="0" fontId="0" fillId="9" borderId="1" xfId="0" applyFill="1" applyBorder="1" applyAlignment="1">
      <alignment horizontal="center" vertical="center"/>
    </xf>
    <xf numFmtId="0" fontId="20" fillId="3" borderId="16" xfId="0" applyFont="1" applyFill="1" applyBorder="1" applyAlignment="1">
      <alignment horizontal="left" vertical="center" wrapText="1"/>
    </xf>
    <xf numFmtId="0" fontId="1" fillId="3" borderId="16"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1" fillId="3" borderId="26" xfId="0" applyFont="1" applyFill="1" applyBorder="1" applyAlignment="1">
      <alignment horizontal="center" vertical="center" wrapText="1"/>
    </xf>
    <xf numFmtId="164" fontId="1" fillId="5" borderId="27" xfId="0" applyNumberFormat="1" applyFont="1" applyFill="1" applyBorder="1" applyAlignment="1">
      <alignment horizontal="center" vertical="center" wrapText="1"/>
    </xf>
    <xf numFmtId="164" fontId="1" fillId="5" borderId="16" xfId="0" applyNumberFormat="1" applyFont="1" applyFill="1" applyBorder="1" applyAlignment="1">
      <alignment horizontal="center" vertical="center" wrapText="1"/>
    </xf>
    <xf numFmtId="0" fontId="1" fillId="3" borderId="16" xfId="0" applyFont="1" applyFill="1" applyBorder="1" applyAlignment="1">
      <alignment horizontal="left" vertical="center" wrapText="1"/>
    </xf>
    <xf numFmtId="0" fontId="20" fillId="3" borderId="26" xfId="0" applyFont="1" applyFill="1" applyBorder="1" applyAlignment="1">
      <alignment horizontal="center" vertical="center" wrapText="1"/>
    </xf>
    <xf numFmtId="164" fontId="1" fillId="3" borderId="26" xfId="0" applyNumberFormat="1" applyFont="1" applyFill="1" applyBorder="1" applyAlignment="1">
      <alignment horizontal="center" vertical="center" wrapText="1"/>
    </xf>
    <xf numFmtId="164" fontId="1" fillId="5" borderId="26" xfId="0" applyNumberFormat="1" applyFont="1" applyFill="1" applyBorder="1" applyAlignment="1">
      <alignment horizontal="center" vertical="center" wrapText="1"/>
    </xf>
    <xf numFmtId="0" fontId="1" fillId="13" borderId="16" xfId="0" applyFont="1" applyFill="1" applyBorder="1" applyAlignment="1">
      <alignment horizontal="left" vertical="center" wrapText="1"/>
    </xf>
    <xf numFmtId="164" fontId="1" fillId="3" borderId="27" xfId="0" applyNumberFormat="1" applyFont="1" applyFill="1" applyBorder="1" applyAlignment="1">
      <alignment horizontal="center" vertical="center" wrapText="1"/>
    </xf>
    <xf numFmtId="164" fontId="1" fillId="3" borderId="16" xfId="0" applyNumberFormat="1" applyFont="1" applyFill="1" applyBorder="1" applyAlignment="1">
      <alignment horizontal="center" vertical="center" wrapText="1"/>
    </xf>
    <xf numFmtId="0" fontId="1" fillId="13" borderId="2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26" xfId="0" applyFont="1" applyFill="1" applyBorder="1" applyAlignment="1">
      <alignment horizontal="center" vertical="center" wrapText="1"/>
    </xf>
    <xf numFmtId="0" fontId="1" fillId="3" borderId="25" xfId="0" applyFont="1" applyFill="1" applyBorder="1" applyAlignment="1">
      <alignment horizontal="left" vertical="center" wrapText="1"/>
    </xf>
    <xf numFmtId="0" fontId="4" fillId="12" borderId="1" xfId="0" applyFont="1" applyFill="1" applyBorder="1" applyAlignment="1">
      <alignment horizontal="center" vertical="center" wrapText="1"/>
    </xf>
    <xf numFmtId="164" fontId="23" fillId="0" borderId="0" xfId="0" applyNumberFormat="1" applyFont="1" applyAlignment="1">
      <alignment horizontal="left" vertical="center"/>
    </xf>
    <xf numFmtId="0" fontId="9" fillId="9" borderId="16" xfId="0" applyFont="1" applyFill="1" applyBorder="1" applyAlignment="1">
      <alignment horizontal="center" vertical="center" wrapText="1"/>
    </xf>
    <xf numFmtId="0" fontId="9" fillId="9" borderId="27" xfId="0" applyFont="1" applyFill="1" applyBorder="1" applyAlignment="1">
      <alignment horizontal="center" vertical="center" wrapText="1"/>
    </xf>
    <xf numFmtId="164" fontId="9" fillId="9" borderId="16" xfId="0" applyNumberFormat="1" applyFont="1" applyFill="1" applyBorder="1" applyAlignment="1">
      <alignment horizontal="center" vertical="center" wrapText="1"/>
    </xf>
    <xf numFmtId="0" fontId="9" fillId="11" borderId="3" xfId="0" applyFont="1" applyFill="1" applyBorder="1" applyAlignment="1">
      <alignment horizontal="left" vertical="center" wrapText="1"/>
    </xf>
    <xf numFmtId="0" fontId="9" fillId="11" borderId="1" xfId="0" applyFont="1" applyFill="1" applyBorder="1" applyAlignment="1">
      <alignment horizontal="left" vertical="center" wrapText="1"/>
    </xf>
    <xf numFmtId="0" fontId="9" fillId="11" borderId="10" xfId="0" applyFont="1" applyFill="1" applyBorder="1" applyAlignment="1">
      <alignment horizontal="left" vertical="center" wrapText="1"/>
    </xf>
    <xf numFmtId="0" fontId="28" fillId="3" borderId="16" xfId="0" applyFont="1" applyFill="1" applyBorder="1" applyAlignment="1">
      <alignment horizontal="left" vertical="center" wrapText="1"/>
    </xf>
    <xf numFmtId="0" fontId="9" fillId="11" borderId="7" xfId="0" applyFont="1" applyFill="1" applyBorder="1" applyAlignment="1">
      <alignment horizontal="left" vertical="center" wrapText="1"/>
    </xf>
    <xf numFmtId="164" fontId="4" fillId="0" borderId="0" xfId="0" applyNumberFormat="1" applyFont="1" applyAlignment="1">
      <alignment horizontal="center" vertical="center" wrapText="1"/>
    </xf>
    <xf numFmtId="0" fontId="9" fillId="5" borderId="32" xfId="0" applyFont="1" applyFill="1" applyBorder="1" applyAlignment="1">
      <alignment horizontal="center" vertical="center"/>
    </xf>
    <xf numFmtId="164" fontId="1" fillId="0" borderId="33" xfId="0" applyNumberFormat="1" applyFont="1" applyBorder="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top"/>
    </xf>
    <xf numFmtId="0" fontId="0" fillId="0" borderId="0" xfId="0" applyAlignment="1">
      <alignment horizontal="center" vertical="top"/>
    </xf>
    <xf numFmtId="0" fontId="10" fillId="12" borderId="10" xfId="0" applyFont="1" applyFill="1" applyBorder="1" applyAlignment="1">
      <alignment horizontal="left" vertical="center" wrapText="1"/>
    </xf>
    <xf numFmtId="0" fontId="9" fillId="7" borderId="16" xfId="0" applyFont="1" applyFill="1" applyBorder="1" applyAlignment="1">
      <alignment horizontal="center" vertical="center"/>
    </xf>
    <xf numFmtId="0" fontId="9" fillId="7" borderId="16" xfId="0" applyFont="1" applyFill="1" applyBorder="1" applyAlignment="1">
      <alignment horizontal="center" vertical="center" wrapText="1"/>
    </xf>
    <xf numFmtId="0" fontId="9" fillId="7" borderId="26" xfId="0" applyFont="1" applyFill="1" applyBorder="1" applyAlignment="1">
      <alignment horizontal="center" vertical="center"/>
    </xf>
    <xf numFmtId="0" fontId="0" fillId="0" borderId="17" xfId="0" applyBorder="1" applyAlignment="1">
      <alignment horizontal="left" vertical="center"/>
    </xf>
    <xf numFmtId="0" fontId="0" fillId="0" borderId="2" xfId="0" applyBorder="1" applyAlignment="1">
      <alignment horizontal="left" vertical="center"/>
    </xf>
    <xf numFmtId="0" fontId="4" fillId="0" borderId="2" xfId="0" applyFont="1" applyBorder="1" applyAlignment="1">
      <alignment horizontal="left" vertical="center"/>
    </xf>
    <xf numFmtId="0" fontId="21" fillId="0" borderId="6" xfId="0" applyFont="1" applyBorder="1" applyAlignment="1">
      <alignment horizontal="left" vertical="center"/>
    </xf>
    <xf numFmtId="0" fontId="21" fillId="0" borderId="9" xfId="0" applyFont="1" applyBorder="1" applyAlignment="1">
      <alignment horizontal="left" vertical="center"/>
    </xf>
    <xf numFmtId="0" fontId="29" fillId="0" borderId="0" xfId="0" applyFont="1" applyAlignment="1">
      <alignment horizontal="left" vertical="center" wrapText="1"/>
    </xf>
    <xf numFmtId="0" fontId="0" fillId="0" borderId="1" xfId="0" applyBorder="1" applyAlignment="1">
      <alignment horizontal="center" vertical="center"/>
    </xf>
    <xf numFmtId="0" fontId="21" fillId="0" borderId="1" xfId="0" applyFont="1" applyBorder="1" applyAlignment="1">
      <alignment horizontal="left" vertical="center" wrapText="1"/>
    </xf>
    <xf numFmtId="0" fontId="0" fillId="0" borderId="1" xfId="0" applyBorder="1" applyAlignment="1">
      <alignment horizontal="left" vertical="center" wrapText="1"/>
    </xf>
    <xf numFmtId="0" fontId="1" fillId="4" borderId="1" xfId="0" applyFont="1" applyFill="1" applyBorder="1" applyAlignment="1">
      <alignment horizontal="center" vertical="center" wrapText="1"/>
    </xf>
    <xf numFmtId="0" fontId="4" fillId="11" borderId="3" xfId="0" applyFont="1" applyFill="1" applyBorder="1" applyAlignment="1">
      <alignment horizontal="left" vertical="center" wrapText="1"/>
    </xf>
    <xf numFmtId="0" fontId="4" fillId="11" borderId="1" xfId="0" applyFont="1" applyFill="1" applyBorder="1" applyAlignment="1">
      <alignment horizontal="left" vertical="center" wrapText="1"/>
    </xf>
    <xf numFmtId="0" fontId="4" fillId="12" borderId="3" xfId="0" applyFont="1" applyFill="1" applyBorder="1" applyAlignment="1">
      <alignment horizontal="center" vertical="center" wrapText="1"/>
    </xf>
    <xf numFmtId="0" fontId="0" fillId="12" borderId="1" xfId="0" applyFill="1" applyBorder="1" applyAlignment="1">
      <alignment horizontal="center" vertical="center" wrapText="1"/>
    </xf>
    <xf numFmtId="0" fontId="1" fillId="3" borderId="12"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0" fillId="0" borderId="3" xfId="0" applyBorder="1" applyAlignment="1">
      <alignment horizontal="left" vertical="center" wrapText="1"/>
    </xf>
    <xf numFmtId="0" fontId="3" fillId="8" borderId="0" xfId="0" applyFont="1" applyFill="1" applyAlignment="1">
      <alignment horizontal="center" vertical="center"/>
    </xf>
    <xf numFmtId="0" fontId="4" fillId="12" borderId="3" xfId="0" applyFont="1" applyFill="1" applyBorder="1" applyAlignment="1">
      <alignment horizontal="left" vertical="center" wrapText="1"/>
    </xf>
    <xf numFmtId="0" fontId="4" fillId="12" borderId="1" xfId="0" applyFont="1" applyFill="1" applyBorder="1" applyAlignment="1">
      <alignment horizontal="left" vertical="center" wrapText="1"/>
    </xf>
    <xf numFmtId="0" fontId="4" fillId="12" borderId="7" xfId="0" applyFont="1" applyFill="1" applyBorder="1" applyAlignment="1">
      <alignment horizontal="left" vertical="center" wrapText="1"/>
    </xf>
    <xf numFmtId="0" fontId="24" fillId="7" borderId="0" xfId="0" applyFont="1" applyFill="1" applyAlignment="1">
      <alignment horizontal="left" vertical="center" wrapText="1"/>
    </xf>
    <xf numFmtId="0" fontId="20" fillId="3" borderId="2" xfId="0" applyFont="1" applyFill="1" applyBorder="1" applyAlignment="1">
      <alignment horizontal="left" vertical="center" wrapText="1"/>
    </xf>
    <xf numFmtId="0" fontId="20" fillId="3" borderId="6" xfId="0" applyFont="1" applyFill="1" applyBorder="1" applyAlignment="1">
      <alignment horizontal="left" vertical="center" wrapText="1"/>
    </xf>
    <xf numFmtId="0" fontId="20" fillId="3" borderId="9" xfId="0" applyFont="1" applyFill="1" applyBorder="1" applyAlignment="1">
      <alignment horizontal="left" vertical="center" wrapText="1"/>
    </xf>
    <xf numFmtId="164" fontId="4" fillId="0" borderId="15" xfId="0" applyNumberFormat="1" applyFont="1" applyBorder="1" applyAlignment="1">
      <alignment horizontal="center" vertical="center" wrapText="1"/>
    </xf>
    <xf numFmtId="164" fontId="0" fillId="0" borderId="0" xfId="0" applyNumberFormat="1" applyAlignment="1">
      <alignment horizontal="center" vertical="center" wrapText="1"/>
    </xf>
    <xf numFmtId="164" fontId="0" fillId="0" borderId="15" xfId="0" applyNumberFormat="1" applyBorder="1" applyAlignment="1">
      <alignment horizontal="center" vertical="center" wrapText="1"/>
    </xf>
    <xf numFmtId="0" fontId="4" fillId="0" borderId="1" xfId="0" applyFont="1" applyBorder="1" applyAlignment="1">
      <alignment horizontal="left" vertical="center" wrapText="1"/>
    </xf>
    <xf numFmtId="0" fontId="4" fillId="12" borderId="17" xfId="0" applyFont="1" applyFill="1" applyBorder="1" applyAlignment="1">
      <alignment horizontal="left" vertical="center" wrapText="1"/>
    </xf>
    <xf numFmtId="0" fontId="4" fillId="12" borderId="8" xfId="0" applyFont="1" applyFill="1" applyBorder="1" applyAlignment="1">
      <alignment horizontal="left" vertical="center" wrapText="1"/>
    </xf>
    <xf numFmtId="0" fontId="4" fillId="12" borderId="18" xfId="0" applyFont="1" applyFill="1" applyBorder="1" applyAlignment="1">
      <alignment horizontal="left" vertical="center" wrapText="1"/>
    </xf>
    <xf numFmtId="164" fontId="0" fillId="0" borderId="6" xfId="0" applyNumberFormat="1" applyBorder="1" applyAlignment="1">
      <alignment horizontal="left" vertical="center"/>
    </xf>
    <xf numFmtId="164" fontId="0" fillId="0" borderId="9" xfId="0" applyNumberFormat="1" applyBorder="1" applyAlignment="1">
      <alignment horizontal="left" vertical="center"/>
    </xf>
    <xf numFmtId="0" fontId="4" fillId="12" borderId="1"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3" fillId="7" borderId="25" xfId="0" applyFont="1" applyFill="1" applyBorder="1" applyAlignment="1">
      <alignment horizontal="left" vertical="center" wrapText="1"/>
    </xf>
    <xf numFmtId="0" fontId="13" fillId="7" borderId="26" xfId="0" applyFont="1" applyFill="1" applyBorder="1" applyAlignment="1">
      <alignment horizontal="left" vertical="center" wrapText="1"/>
    </xf>
    <xf numFmtId="0" fontId="13" fillId="7" borderId="27" xfId="0" applyFont="1" applyFill="1" applyBorder="1" applyAlignment="1">
      <alignment horizontal="left" vertical="center" wrapText="1"/>
    </xf>
    <xf numFmtId="0" fontId="9" fillId="9" borderId="19" xfId="0" applyFont="1" applyFill="1" applyBorder="1" applyAlignment="1">
      <alignment horizontal="left" vertical="center" wrapText="1"/>
    </xf>
    <xf numFmtId="0" fontId="9" fillId="9" borderId="20" xfId="0" applyFont="1" applyFill="1" applyBorder="1" applyAlignment="1">
      <alignment horizontal="left" vertical="center" wrapText="1"/>
    </xf>
    <xf numFmtId="0" fontId="9" fillId="9" borderId="30" xfId="0" applyFont="1" applyFill="1" applyBorder="1" applyAlignment="1">
      <alignment horizontal="left" vertical="center" wrapText="1"/>
    </xf>
    <xf numFmtId="0" fontId="9" fillId="9" borderId="22" xfId="0" applyFont="1" applyFill="1" applyBorder="1" applyAlignment="1">
      <alignment horizontal="left" vertical="center" wrapText="1"/>
    </xf>
    <xf numFmtId="0" fontId="9" fillId="9" borderId="23" xfId="0" applyFont="1" applyFill="1" applyBorder="1" applyAlignment="1">
      <alignment horizontal="left" vertical="center" wrapText="1"/>
    </xf>
    <xf numFmtId="0" fontId="9" fillId="9" borderId="31" xfId="0" applyFont="1" applyFill="1" applyBorder="1" applyAlignment="1">
      <alignment horizontal="left" vertical="center" wrapText="1"/>
    </xf>
    <xf numFmtId="164" fontId="13" fillId="7" borderId="25" xfId="0" applyNumberFormat="1" applyFont="1" applyFill="1" applyBorder="1" applyAlignment="1">
      <alignment horizontal="center" vertical="center" wrapText="1"/>
    </xf>
    <xf numFmtId="164" fontId="13" fillId="7" borderId="27" xfId="0" applyNumberFormat="1" applyFont="1" applyFill="1" applyBorder="1" applyAlignment="1">
      <alignment horizontal="center" vertical="center" wrapText="1"/>
    </xf>
    <xf numFmtId="0" fontId="4" fillId="0" borderId="6" xfId="0" applyFont="1" applyBorder="1" applyAlignment="1">
      <alignment horizontal="left" vertical="center"/>
    </xf>
    <xf numFmtId="0" fontId="4" fillId="0" borderId="9" xfId="0" applyFont="1" applyBorder="1" applyAlignment="1">
      <alignment horizontal="left" vertical="center"/>
    </xf>
    <xf numFmtId="0" fontId="21" fillId="0" borderId="2" xfId="0" applyFont="1" applyBorder="1" applyAlignment="1">
      <alignment horizontal="left" vertical="center"/>
    </xf>
    <xf numFmtId="0" fontId="0" fillId="0" borderId="6" xfId="0" applyBorder="1" applyAlignment="1">
      <alignment horizontal="left" vertical="center"/>
    </xf>
    <xf numFmtId="0" fontId="0" fillId="0" borderId="9" xfId="0" applyBorder="1" applyAlignment="1">
      <alignment horizontal="left" vertical="center"/>
    </xf>
    <xf numFmtId="164" fontId="34" fillId="0" borderId="25" xfId="0" applyNumberFormat="1" applyFont="1" applyBorder="1" applyAlignment="1">
      <alignment horizontal="center" vertical="center"/>
    </xf>
    <xf numFmtId="164" fontId="34" fillId="0" borderId="27" xfId="0" applyNumberFormat="1" applyFont="1" applyBorder="1" applyAlignment="1">
      <alignment horizontal="center" vertical="center"/>
    </xf>
    <xf numFmtId="0" fontId="19" fillId="3" borderId="20" xfId="0" applyFont="1" applyFill="1" applyBorder="1" applyAlignment="1">
      <alignment horizontal="left" vertical="center"/>
    </xf>
    <xf numFmtId="0" fontId="19" fillId="3" borderId="30" xfId="0" applyFont="1" applyFill="1" applyBorder="1" applyAlignment="1">
      <alignment horizontal="left" vertical="center"/>
    </xf>
    <xf numFmtId="0" fontId="19" fillId="3" borderId="0" xfId="0" applyFont="1" applyFill="1" applyAlignment="1">
      <alignment horizontal="left" vertical="center"/>
    </xf>
    <xf numFmtId="0" fontId="19" fillId="3" borderId="35" xfId="0" applyFont="1" applyFill="1" applyBorder="1" applyAlignment="1">
      <alignment horizontal="left" vertical="center"/>
    </xf>
    <xf numFmtId="0" fontId="19" fillId="3" borderId="23" xfId="0" applyFont="1" applyFill="1" applyBorder="1" applyAlignment="1">
      <alignment horizontal="left" vertical="center"/>
    </xf>
    <xf numFmtId="0" fontId="19" fillId="3" borderId="31" xfId="0" applyFont="1" applyFill="1" applyBorder="1" applyAlignment="1">
      <alignment horizontal="left" vertical="center"/>
    </xf>
    <xf numFmtId="0" fontId="4" fillId="3" borderId="19"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22" xfId="0" applyFont="1" applyFill="1" applyBorder="1" applyAlignment="1">
      <alignment horizontal="center" vertical="center"/>
    </xf>
    <xf numFmtId="0" fontId="25" fillId="7" borderId="0" xfId="0" applyFont="1" applyFill="1" applyAlignment="1">
      <alignment horizontal="left" vertical="center" wrapText="1"/>
    </xf>
    <xf numFmtId="0" fontId="3" fillId="13" borderId="2" xfId="0" applyFont="1" applyFill="1" applyBorder="1" applyAlignment="1">
      <alignment horizontal="left" vertical="center" wrapText="1"/>
    </xf>
    <xf numFmtId="0" fontId="3" fillId="13" borderId="6" xfId="0" applyFont="1" applyFill="1" applyBorder="1" applyAlignment="1">
      <alignment horizontal="left" vertical="center" wrapText="1"/>
    </xf>
    <xf numFmtId="0" fontId="3" fillId="13" borderId="9" xfId="0" applyFont="1" applyFill="1" applyBorder="1" applyAlignment="1">
      <alignment horizontal="left" vertical="center" wrapText="1"/>
    </xf>
    <xf numFmtId="0" fontId="31" fillId="8" borderId="0" xfId="0" applyFont="1" applyFill="1" applyAlignment="1">
      <alignment horizontal="left"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64" fontId="4" fillId="0" borderId="0" xfId="0" applyNumberFormat="1" applyFont="1" applyAlignment="1">
      <alignment horizontal="center" vertical="center" wrapText="1"/>
    </xf>
    <xf numFmtId="0" fontId="25" fillId="7" borderId="0" xfId="0" applyFont="1" applyFill="1" applyAlignment="1">
      <alignment horizontal="left" vertical="center"/>
    </xf>
    <xf numFmtId="0" fontId="1" fillId="5" borderId="2" xfId="0" applyFont="1" applyFill="1" applyBorder="1" applyAlignment="1">
      <alignment horizontal="left" vertical="center" wrapText="1"/>
    </xf>
    <xf numFmtId="0" fontId="1" fillId="5" borderId="6" xfId="0" applyFont="1" applyFill="1" applyBorder="1" applyAlignment="1">
      <alignment horizontal="left" vertical="center" wrapText="1"/>
    </xf>
    <xf numFmtId="0" fontId="1" fillId="5" borderId="9" xfId="0" applyFont="1" applyFill="1" applyBorder="1" applyAlignment="1">
      <alignment horizontal="left" vertical="center" wrapText="1"/>
    </xf>
    <xf numFmtId="0" fontId="13" fillId="7" borderId="0" xfId="0" applyFont="1" applyFill="1" applyAlignment="1">
      <alignment horizontal="left"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0" fillId="0" borderId="3" xfId="0" applyBorder="1" applyAlignment="1">
      <alignment horizontal="center" vertical="center" wrapText="1"/>
    </xf>
    <xf numFmtId="0" fontId="1" fillId="3" borderId="1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4" fillId="0" borderId="3" xfId="0" applyFont="1" applyBorder="1" applyAlignment="1">
      <alignment horizontal="center" vertical="center" wrapText="1"/>
    </xf>
    <xf numFmtId="0" fontId="1" fillId="3" borderId="28" xfId="0"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29" xfId="0" applyFill="1" applyBorder="1" applyAlignment="1">
      <alignment horizontal="center" vertical="center" wrapText="1"/>
    </xf>
    <xf numFmtId="0" fontId="0" fillId="0" borderId="10" xfId="0" applyBorder="1" applyAlignment="1">
      <alignment horizontal="center" vertical="center" wrapText="1"/>
    </xf>
    <xf numFmtId="0" fontId="0" fillId="3" borderId="13" xfId="0" applyFill="1" applyBorder="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1" fillId="6" borderId="2" xfId="0" applyFont="1" applyFill="1" applyBorder="1" applyAlignment="1">
      <alignment horizontal="left" vertical="center" wrapText="1"/>
    </xf>
    <xf numFmtId="0" fontId="1" fillId="6" borderId="6" xfId="0" applyFont="1" applyFill="1" applyBorder="1" applyAlignment="1">
      <alignment horizontal="left" vertical="center" wrapText="1"/>
    </xf>
    <xf numFmtId="0" fontId="1" fillId="6" borderId="9" xfId="0" applyFont="1" applyFill="1" applyBorder="1" applyAlignment="1">
      <alignment horizontal="left" vertical="center" wrapText="1"/>
    </xf>
    <xf numFmtId="0" fontId="0" fillId="0" borderId="0" xfId="0" applyAlignment="1">
      <alignment horizontal="center" vertical="center"/>
    </xf>
    <xf numFmtId="0" fontId="23" fillId="0" borderId="0" xfId="0" applyFont="1" applyAlignment="1">
      <alignment horizontal="center" vertical="center"/>
    </xf>
    <xf numFmtId="0" fontId="36" fillId="5" borderId="0" xfId="0" applyFont="1" applyFill="1" applyAlignment="1">
      <alignment horizontal="center" vertical="center" wrapText="1"/>
    </xf>
    <xf numFmtId="0" fontId="0" fillId="0" borderId="2" xfId="0" applyBorder="1" applyAlignment="1">
      <alignment horizontal="lef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4" borderId="1" xfId="0" applyFill="1" applyBorder="1" applyAlignment="1">
      <alignment horizontal="left" vertical="center"/>
    </xf>
    <xf numFmtId="0" fontId="4" fillId="7" borderId="25" xfId="0" applyFont="1" applyFill="1" applyBorder="1" applyAlignment="1">
      <alignment horizontal="center" vertical="center" wrapText="1"/>
    </xf>
    <xf numFmtId="0" fontId="4" fillId="7" borderId="26" xfId="0" applyFont="1" applyFill="1" applyBorder="1" applyAlignment="1">
      <alignment horizontal="center" vertical="center" wrapText="1"/>
    </xf>
    <xf numFmtId="0" fontId="4" fillId="7" borderId="27" xfId="0" applyFont="1" applyFill="1" applyBorder="1" applyAlignment="1">
      <alignment horizontal="center" vertical="center" wrapText="1"/>
    </xf>
    <xf numFmtId="0" fontId="0" fillId="0" borderId="17" xfId="0" applyBorder="1" applyAlignment="1">
      <alignment horizontal="left" vertical="center"/>
    </xf>
    <xf numFmtId="0" fontId="0" fillId="0" borderId="8" xfId="0" applyBorder="1" applyAlignment="1">
      <alignment horizontal="left" vertical="center"/>
    </xf>
    <xf numFmtId="0" fontId="0" fillId="0" borderId="18" xfId="0" applyBorder="1" applyAlignment="1">
      <alignment horizontal="left" vertical="center"/>
    </xf>
    <xf numFmtId="0" fontId="0" fillId="5" borderId="2" xfId="0" applyFill="1" applyBorder="1" applyAlignment="1">
      <alignment horizontal="left" vertical="center"/>
    </xf>
    <xf numFmtId="0" fontId="0" fillId="5" borderId="6" xfId="0" applyFill="1" applyBorder="1" applyAlignment="1">
      <alignment horizontal="left" vertical="center"/>
    </xf>
    <xf numFmtId="0" fontId="0" fillId="5" borderId="9" xfId="0" applyFill="1" applyBorder="1" applyAlignment="1">
      <alignment horizontal="left" vertical="center"/>
    </xf>
    <xf numFmtId="0" fontId="4" fillId="4" borderId="2" xfId="0" applyFont="1" applyFill="1" applyBorder="1" applyAlignment="1">
      <alignment horizontal="left" vertical="center"/>
    </xf>
    <xf numFmtId="0" fontId="4" fillId="4" borderId="6" xfId="0" applyFont="1" applyFill="1" applyBorder="1" applyAlignment="1">
      <alignment horizontal="left" vertical="center"/>
    </xf>
    <xf numFmtId="0" fontId="4" fillId="4" borderId="9" xfId="0" applyFont="1" applyFill="1" applyBorder="1" applyAlignment="1">
      <alignment horizontal="left" vertical="center"/>
    </xf>
    <xf numFmtId="0" fontId="3" fillId="5" borderId="2" xfId="0" applyFont="1" applyFill="1" applyBorder="1" applyAlignment="1">
      <alignment horizontal="left" vertical="center"/>
    </xf>
    <xf numFmtId="0" fontId="3" fillId="5" borderId="6" xfId="0" applyFont="1" applyFill="1" applyBorder="1" applyAlignment="1">
      <alignment horizontal="left" vertical="center"/>
    </xf>
    <xf numFmtId="0" fontId="3" fillId="5" borderId="9" xfId="0" applyFont="1" applyFill="1" applyBorder="1" applyAlignment="1">
      <alignment horizontal="left" vertical="center"/>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4" fontId="0" fillId="0" borderId="2" xfId="0" applyNumberFormat="1" applyBorder="1" applyAlignment="1">
      <alignment horizontal="center" vertical="center"/>
    </xf>
    <xf numFmtId="4" fontId="0" fillId="0" borderId="6" xfId="0" applyNumberFormat="1" applyBorder="1" applyAlignment="1">
      <alignment horizontal="center" vertical="center"/>
    </xf>
    <xf numFmtId="4" fontId="0" fillId="0" borderId="9" xfId="0" applyNumberFormat="1" applyBorder="1" applyAlignment="1">
      <alignment horizontal="center" vertical="center"/>
    </xf>
    <xf numFmtId="2" fontId="0" fillId="0" borderId="2" xfId="0" applyNumberFormat="1" applyBorder="1" applyAlignment="1">
      <alignment horizontal="center" vertical="center"/>
    </xf>
    <xf numFmtId="2" fontId="0" fillId="0" borderId="9" xfId="0" applyNumberFormat="1" applyBorder="1" applyAlignment="1">
      <alignment horizontal="center" vertical="center"/>
    </xf>
    <xf numFmtId="0" fontId="0" fillId="0" borderId="0" xfId="0" applyAlignment="1">
      <alignment horizontal="center" vertical="center" wrapText="1"/>
    </xf>
    <xf numFmtId="0" fontId="5" fillId="0" borderId="0" xfId="0" applyFont="1" applyAlignment="1">
      <alignment horizontal="center"/>
    </xf>
    <xf numFmtId="0" fontId="1" fillId="7" borderId="8" xfId="0" applyFont="1" applyFill="1" applyBorder="1" applyAlignment="1">
      <alignment horizontal="left"/>
    </xf>
    <xf numFmtId="0" fontId="1" fillId="7" borderId="0" xfId="0" applyFont="1" applyFill="1" applyAlignment="1">
      <alignment horizontal="left"/>
    </xf>
    <xf numFmtId="0" fontId="0" fillId="0" borderId="2" xfId="0" applyBorder="1" applyAlignment="1">
      <alignment horizontal="center"/>
    </xf>
    <xf numFmtId="0" fontId="0" fillId="0" borderId="6" xfId="0" applyBorder="1" applyAlignment="1">
      <alignment horizontal="center"/>
    </xf>
    <xf numFmtId="0" fontId="0" fillId="0" borderId="9" xfId="0" applyBorder="1" applyAlignment="1">
      <alignment horizontal="center"/>
    </xf>
    <xf numFmtId="0" fontId="32" fillId="5" borderId="0" xfId="0" applyFont="1" applyFill="1" applyAlignment="1">
      <alignment horizontal="left" vertical="center"/>
    </xf>
    <xf numFmtId="2" fontId="17" fillId="5" borderId="0" xfId="0" applyNumberFormat="1" applyFont="1" applyFill="1" applyAlignment="1">
      <alignment horizontal="left" vertical="center"/>
    </xf>
    <xf numFmtId="2" fontId="4" fillId="0" borderId="1" xfId="0" applyNumberFormat="1" applyFont="1" applyBorder="1" applyAlignment="1">
      <alignment horizontal="left" vertical="center"/>
    </xf>
    <xf numFmtId="0" fontId="4" fillId="0" borderId="0" xfId="0" applyFont="1" applyAlignment="1">
      <alignment horizontal="left" vertical="top"/>
    </xf>
    <xf numFmtId="0" fontId="0" fillId="0" borderId="1" xfId="0" applyBorder="1" applyAlignment="1">
      <alignment horizontal="center"/>
    </xf>
    <xf numFmtId="4" fontId="10" fillId="0" borderId="2" xfId="0" applyNumberFormat="1" applyFont="1" applyBorder="1" applyAlignment="1">
      <alignment horizontal="center" vertical="center"/>
    </xf>
    <xf numFmtId="4" fontId="10" fillId="0" borderId="9" xfId="0" applyNumberFormat="1" applyFont="1" applyBorder="1" applyAlignment="1">
      <alignment horizontal="center" vertical="center"/>
    </xf>
    <xf numFmtId="0" fontId="10" fillId="3" borderId="2" xfId="0" applyFont="1" applyFill="1" applyBorder="1" applyAlignment="1">
      <alignment horizontal="center" wrapText="1"/>
    </xf>
    <xf numFmtId="0" fontId="10" fillId="3" borderId="6" xfId="0" applyFont="1" applyFill="1" applyBorder="1" applyAlignment="1">
      <alignment horizontal="center" wrapText="1"/>
    </xf>
    <xf numFmtId="0" fontId="10" fillId="3" borderId="9" xfId="0" applyFont="1" applyFill="1" applyBorder="1" applyAlignment="1">
      <alignment horizontal="center" wrapText="1"/>
    </xf>
    <xf numFmtId="2" fontId="1" fillId="0" borderId="0" xfId="0" applyNumberFormat="1" applyFont="1" applyAlignment="1">
      <alignment horizontal="left" vertical="top" wrapText="1"/>
    </xf>
    <xf numFmtId="0" fontId="1" fillId="10" borderId="0" xfId="0" applyFont="1" applyFill="1" applyAlignment="1">
      <alignment horizontal="center" vertical="center" wrapText="1"/>
    </xf>
    <xf numFmtId="0" fontId="4" fillId="10" borderId="0" xfId="0" applyFont="1" applyFill="1" applyAlignment="1">
      <alignment horizontal="center"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1" fillId="7" borderId="0" xfId="0" applyFont="1" applyFill="1" applyAlignment="1">
      <alignment horizontal="left" vertical="center" wrapText="1"/>
    </xf>
    <xf numFmtId="0" fontId="1" fillId="7" borderId="8" xfId="0" applyFont="1" applyFill="1" applyBorder="1" applyAlignment="1">
      <alignment horizontal="left" wrapText="1"/>
    </xf>
    <xf numFmtId="0" fontId="11" fillId="12" borderId="2" xfId="0" applyFont="1" applyFill="1" applyBorder="1" applyAlignment="1">
      <alignment horizontal="center" vertical="center" wrapText="1"/>
    </xf>
    <xf numFmtId="0" fontId="11" fillId="12" borderId="9" xfId="0" applyFont="1" applyFill="1" applyBorder="1" applyAlignment="1">
      <alignment horizontal="center" vertical="center" wrapText="1"/>
    </xf>
    <xf numFmtId="0" fontId="11" fillId="12" borderId="6" xfId="0" applyFont="1" applyFill="1" applyBorder="1" applyAlignment="1">
      <alignment horizontal="center" vertical="center" wrapText="1"/>
    </xf>
    <xf numFmtId="4" fontId="10" fillId="0" borderId="6" xfId="0" applyNumberFormat="1" applyFont="1" applyBorder="1" applyAlignment="1">
      <alignment horizontal="center" vertical="center"/>
    </xf>
  </cellXfs>
  <cellStyles count="1">
    <cellStyle name="Standard"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2</xdr:col>
      <xdr:colOff>1162050</xdr:colOff>
      <xdr:row>0</xdr:row>
      <xdr:rowOff>238125</xdr:rowOff>
    </xdr:from>
    <xdr:to>
      <xdr:col>5</xdr:col>
      <xdr:colOff>135255</xdr:colOff>
      <xdr:row>0</xdr:row>
      <xdr:rowOff>974725</xdr:rowOff>
    </xdr:to>
    <xdr:pic>
      <xdr:nvPicPr>
        <xdr:cNvPr id="1181" name="Picture 3">
          <a:extLst>
            <a:ext uri="{FF2B5EF4-FFF2-40B4-BE49-F238E27FC236}">
              <a16:creationId xmlns="" xmlns:a16="http://schemas.microsoft.com/office/drawing/2014/main" id="{00000000-0008-0000-0000-00009D04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81425" y="238125"/>
          <a:ext cx="27051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xdr:colOff>
      <xdr:row>0</xdr:row>
      <xdr:rowOff>30480</xdr:rowOff>
    </xdr:from>
    <xdr:to>
      <xdr:col>7</xdr:col>
      <xdr:colOff>707089</xdr:colOff>
      <xdr:row>0</xdr:row>
      <xdr:rowOff>1205230</xdr:rowOff>
    </xdr:to>
    <xdr:pic>
      <xdr:nvPicPr>
        <xdr:cNvPr id="4" name="Grafik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85660" y="30480"/>
          <a:ext cx="1350344" cy="1165860"/>
        </a:xfrm>
        <a:prstGeom prst="rect">
          <a:avLst/>
        </a:prstGeom>
      </xdr:spPr>
    </xdr:pic>
    <xdr:clientData/>
  </xdr:twoCellAnchor>
  <xdr:twoCellAnchor editAs="oneCell">
    <xdr:from>
      <xdr:col>1</xdr:col>
      <xdr:colOff>0</xdr:colOff>
      <xdr:row>0</xdr:row>
      <xdr:rowOff>0</xdr:rowOff>
    </xdr:from>
    <xdr:to>
      <xdr:col>2</xdr:col>
      <xdr:colOff>670560</xdr:colOff>
      <xdr:row>0</xdr:row>
      <xdr:rowOff>1281327</xdr:rowOff>
    </xdr:to>
    <xdr:pic>
      <xdr:nvPicPr>
        <xdr:cNvPr id="2" name="Grafik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587750" cy="12876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1524000</xdr:colOff>
      <xdr:row>0</xdr:row>
      <xdr:rowOff>247650</xdr:rowOff>
    </xdr:from>
    <xdr:to>
      <xdr:col>4</xdr:col>
      <xdr:colOff>914400</xdr:colOff>
      <xdr:row>0</xdr:row>
      <xdr:rowOff>971550</xdr:rowOff>
    </xdr:to>
    <xdr:pic>
      <xdr:nvPicPr>
        <xdr:cNvPr id="9" name="Picture 3">
          <a:extLst>
            <a:ext uri="{FF2B5EF4-FFF2-40B4-BE49-F238E27FC236}">
              <a16:creationId xmlns="" xmlns:a16="http://schemas.microsoft.com/office/drawing/2014/main" id="{00000000-0008-0000-0100-000009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29100" y="247650"/>
          <a:ext cx="27241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xdr:colOff>
      <xdr:row>0</xdr:row>
      <xdr:rowOff>30480</xdr:rowOff>
    </xdr:from>
    <xdr:to>
      <xdr:col>7</xdr:col>
      <xdr:colOff>540719</xdr:colOff>
      <xdr:row>0</xdr:row>
      <xdr:rowOff>1196340</xdr:rowOff>
    </xdr:to>
    <xdr:pic>
      <xdr:nvPicPr>
        <xdr:cNvPr id="10" name="Grafik 9">
          <a:extLst>
            <a:ext uri="{FF2B5EF4-FFF2-40B4-BE49-F238E27FC236}">
              <a16:creationId xmlns="" xmlns:a16="http://schemas.microsoft.com/office/drawing/2014/main" id="{00000000-0008-0000-01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60970" y="30480"/>
          <a:ext cx="1333199" cy="1165860"/>
        </a:xfrm>
        <a:prstGeom prst="rect">
          <a:avLst/>
        </a:prstGeom>
      </xdr:spPr>
    </xdr:pic>
    <xdr:clientData/>
  </xdr:twoCellAnchor>
  <xdr:twoCellAnchor editAs="oneCell">
    <xdr:from>
      <xdr:col>1</xdr:col>
      <xdr:colOff>0</xdr:colOff>
      <xdr:row>0</xdr:row>
      <xdr:rowOff>0</xdr:rowOff>
    </xdr:from>
    <xdr:to>
      <xdr:col>2</xdr:col>
      <xdr:colOff>1266825</xdr:colOff>
      <xdr:row>0</xdr:row>
      <xdr:rowOff>1287677</xdr:rowOff>
    </xdr:to>
    <xdr:pic>
      <xdr:nvPicPr>
        <xdr:cNvPr id="11" name="Grafik 10">
          <a:extLst>
            <a:ext uri="{FF2B5EF4-FFF2-40B4-BE49-F238E27FC236}">
              <a16:creationId xmlns="" xmlns:a16="http://schemas.microsoft.com/office/drawing/2014/main" id="{00000000-0008-0000-01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4350" y="0"/>
          <a:ext cx="3457575" cy="12876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1253490</xdr:colOff>
      <xdr:row>0</xdr:row>
      <xdr:rowOff>337185</xdr:rowOff>
    </xdr:from>
    <xdr:to>
      <xdr:col>5</xdr:col>
      <xdr:colOff>219076</xdr:colOff>
      <xdr:row>0</xdr:row>
      <xdr:rowOff>1114425</xdr:rowOff>
    </xdr:to>
    <xdr:pic>
      <xdr:nvPicPr>
        <xdr:cNvPr id="3216" name="Picture 3">
          <a:extLst>
            <a:ext uri="{FF2B5EF4-FFF2-40B4-BE49-F238E27FC236}">
              <a16:creationId xmlns="" xmlns:a16="http://schemas.microsoft.com/office/drawing/2014/main" id="{00000000-0008-0000-0300-0000900C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49040" y="337185"/>
          <a:ext cx="2642236" cy="77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651509</xdr:colOff>
      <xdr:row>0</xdr:row>
      <xdr:rowOff>49530</xdr:rowOff>
    </xdr:from>
    <xdr:to>
      <xdr:col>9</xdr:col>
      <xdr:colOff>238124</xdr:colOff>
      <xdr:row>0</xdr:row>
      <xdr:rowOff>1201734</xdr:rowOff>
    </xdr:to>
    <xdr:pic>
      <xdr:nvPicPr>
        <xdr:cNvPr id="4" name="Grafik 3">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66609" y="49530"/>
          <a:ext cx="1224915" cy="1152204"/>
        </a:xfrm>
        <a:prstGeom prst="rect">
          <a:avLst/>
        </a:prstGeom>
      </xdr:spPr>
    </xdr:pic>
    <xdr:clientData/>
  </xdr:twoCellAnchor>
  <xdr:twoCellAnchor editAs="oneCell">
    <xdr:from>
      <xdr:col>0</xdr:col>
      <xdr:colOff>101600</xdr:colOff>
      <xdr:row>0</xdr:row>
      <xdr:rowOff>79375</xdr:rowOff>
    </xdr:from>
    <xdr:to>
      <xdr:col>2</xdr:col>
      <xdr:colOff>975508</xdr:colOff>
      <xdr:row>0</xdr:row>
      <xdr:rowOff>1343025</xdr:rowOff>
    </xdr:to>
    <xdr:pic>
      <xdr:nvPicPr>
        <xdr:cNvPr id="5" name="Grafik 4">
          <a:extLst>
            <a:ext uri="{FF2B5EF4-FFF2-40B4-BE49-F238E27FC236}">
              <a16:creationId xmlns="" xmlns:a16="http://schemas.microsoft.com/office/drawing/2014/main" id="{00000000-0008-0000-03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1600" y="79375"/>
          <a:ext cx="3369458" cy="1263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26224</xdr:colOff>
      <xdr:row>0</xdr:row>
      <xdr:rowOff>377821</xdr:rowOff>
    </xdr:from>
    <xdr:to>
      <xdr:col>7</xdr:col>
      <xdr:colOff>897669</xdr:colOff>
      <xdr:row>0</xdr:row>
      <xdr:rowOff>1068457</xdr:rowOff>
    </xdr:to>
    <xdr:pic>
      <xdr:nvPicPr>
        <xdr:cNvPr id="2208" name="Picture 3">
          <a:extLst>
            <a:ext uri="{FF2B5EF4-FFF2-40B4-BE49-F238E27FC236}">
              <a16:creationId xmlns="" xmlns:a16="http://schemas.microsoft.com/office/drawing/2014/main" id="{00000000-0008-0000-0200-0000A008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1289" y="377821"/>
          <a:ext cx="2309471" cy="6906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82427</xdr:colOff>
      <xdr:row>0</xdr:row>
      <xdr:rowOff>198783</xdr:rowOff>
    </xdr:from>
    <xdr:to>
      <xdr:col>9</xdr:col>
      <xdr:colOff>496957</xdr:colOff>
      <xdr:row>0</xdr:row>
      <xdr:rowOff>1205050</xdr:rowOff>
    </xdr:to>
    <xdr:pic>
      <xdr:nvPicPr>
        <xdr:cNvPr id="4" name="Grafik 3">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96210" y="198783"/>
          <a:ext cx="1176530" cy="1003727"/>
        </a:xfrm>
        <a:prstGeom prst="rect">
          <a:avLst/>
        </a:prstGeom>
      </xdr:spPr>
    </xdr:pic>
    <xdr:clientData/>
  </xdr:twoCellAnchor>
  <xdr:twoCellAnchor editAs="oneCell">
    <xdr:from>
      <xdr:col>1</xdr:col>
      <xdr:colOff>16564</xdr:colOff>
      <xdr:row>0</xdr:row>
      <xdr:rowOff>124239</xdr:rowOff>
    </xdr:from>
    <xdr:to>
      <xdr:col>4</xdr:col>
      <xdr:colOff>304049</xdr:colOff>
      <xdr:row>0</xdr:row>
      <xdr:rowOff>1278668</xdr:rowOff>
    </xdr:to>
    <xdr:pic>
      <xdr:nvPicPr>
        <xdr:cNvPr id="5" name="Grafik 4">
          <a:extLst>
            <a:ext uri="{FF2B5EF4-FFF2-40B4-BE49-F238E27FC236}">
              <a16:creationId xmlns="" xmlns:a16="http://schemas.microsoft.com/office/drawing/2014/main" id="{00000000-0008-0000-02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0086" y="124239"/>
          <a:ext cx="3045593" cy="11429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7"/>
  <sheetViews>
    <sheetView showGridLines="0" showZeros="0" tabSelected="1" zoomScaleNormal="100" workbookViewId="0">
      <selection activeCell="H55" sqref="H55"/>
    </sheetView>
  </sheetViews>
  <sheetFormatPr baseColWidth="10" defaultColWidth="11.453125" defaultRowHeight="12.5" x14ac:dyDescent="0.25"/>
  <cols>
    <col min="1" max="1" width="7.7265625" style="34" customWidth="1"/>
    <col min="2" max="2" width="41.81640625" style="34" customWidth="1"/>
    <col min="3" max="3" width="34.26953125" style="34" customWidth="1"/>
    <col min="4" max="4" width="11" style="34" customWidth="1"/>
    <col min="5" max="5" width="10.81640625" style="34" customWidth="1"/>
    <col min="6" max="6" width="10.54296875" style="34" customWidth="1"/>
    <col min="7" max="7" width="9.7265625" style="34" customWidth="1"/>
    <col min="8" max="8" width="16.81640625" style="39" customWidth="1"/>
    <col min="9" max="9" width="17.1796875" style="39" customWidth="1"/>
    <col min="10" max="10" width="14.81640625" style="34" customWidth="1"/>
    <col min="11" max="11" width="8.453125" style="34" customWidth="1"/>
    <col min="12" max="12" width="13.453125" style="34" bestFit="1" customWidth="1"/>
    <col min="13" max="13" width="8.81640625" style="34" customWidth="1"/>
    <col min="14" max="14" width="9.1796875" style="34" customWidth="1"/>
    <col min="15" max="15" width="8.1796875" style="34" customWidth="1"/>
    <col min="16" max="16384" width="11.453125" style="34"/>
  </cols>
  <sheetData>
    <row r="1" spans="1:15" ht="110.15" customHeight="1" x14ac:dyDescent="0.25">
      <c r="B1" s="154"/>
      <c r="C1" s="154"/>
      <c r="D1" s="154"/>
      <c r="E1" s="154"/>
      <c r="F1" s="154"/>
      <c r="G1" s="154"/>
      <c r="H1" s="154"/>
      <c r="I1" s="154"/>
      <c r="J1" s="153"/>
      <c r="K1" s="153"/>
      <c r="L1" s="153"/>
      <c r="M1" s="153"/>
      <c r="N1" s="153"/>
      <c r="O1" s="153"/>
    </row>
    <row r="2" spans="1:15" ht="12" customHeight="1" x14ac:dyDescent="0.25">
      <c r="J2" s="153"/>
      <c r="K2" s="153"/>
      <c r="L2" s="153"/>
      <c r="M2" s="153"/>
      <c r="N2" s="153"/>
      <c r="O2" s="153"/>
    </row>
    <row r="3" spans="1:15" ht="27.65" customHeight="1" x14ac:dyDescent="0.25">
      <c r="B3" s="166" t="s">
        <v>87</v>
      </c>
      <c r="C3" s="166"/>
      <c r="D3" s="166"/>
      <c r="E3" s="166"/>
      <c r="F3" s="166"/>
      <c r="G3" s="166"/>
      <c r="H3" s="166"/>
      <c r="I3" s="166"/>
    </row>
    <row r="4" spans="1:15" ht="12" customHeight="1" x14ac:dyDescent="0.25"/>
    <row r="5" spans="1:15" ht="22" customHeight="1" x14ac:dyDescent="0.25">
      <c r="B5" s="82" t="s">
        <v>152</v>
      </c>
      <c r="C5" s="150"/>
      <c r="D5" s="151"/>
      <c r="E5" s="151"/>
      <c r="F5" s="151"/>
      <c r="G5" s="152"/>
    </row>
    <row r="6" spans="1:15" ht="22" customHeight="1" x14ac:dyDescent="0.25">
      <c r="B6" s="82" t="s">
        <v>141</v>
      </c>
      <c r="C6" s="150"/>
      <c r="D6" s="198"/>
      <c r="E6" s="198"/>
      <c r="F6" s="198"/>
      <c r="G6" s="199"/>
    </row>
    <row r="7" spans="1:15" ht="22" customHeight="1" x14ac:dyDescent="0.25">
      <c r="B7" s="82" t="s">
        <v>142</v>
      </c>
      <c r="C7" s="150"/>
      <c r="D7" s="151"/>
      <c r="E7" s="151"/>
      <c r="F7" s="151"/>
      <c r="G7" s="152"/>
    </row>
    <row r="8" spans="1:15" ht="22" customHeight="1" x14ac:dyDescent="0.25">
      <c r="B8" s="82" t="s">
        <v>88</v>
      </c>
      <c r="C8" s="200"/>
      <c r="D8" s="151"/>
      <c r="E8" s="151"/>
      <c r="F8" s="151"/>
      <c r="G8" s="152"/>
    </row>
    <row r="9" spans="1:15" ht="22" customHeight="1" x14ac:dyDescent="0.25">
      <c r="B9" s="82" t="s">
        <v>143</v>
      </c>
      <c r="C9" s="150"/>
      <c r="D9" s="198"/>
      <c r="E9" s="198"/>
      <c r="F9" s="198"/>
      <c r="G9" s="199"/>
    </row>
    <row r="10" spans="1:15" ht="22" customHeight="1" x14ac:dyDescent="0.25">
      <c r="B10" s="82" t="s">
        <v>144</v>
      </c>
      <c r="C10" s="150"/>
      <c r="D10" s="198"/>
      <c r="E10" s="198"/>
      <c r="F10" s="198"/>
      <c r="G10" s="199"/>
    </row>
    <row r="11" spans="1:15" ht="22" customHeight="1" x14ac:dyDescent="0.25">
      <c r="B11" s="83" t="s">
        <v>145</v>
      </c>
      <c r="C11" s="150"/>
      <c r="D11" s="201"/>
      <c r="E11" s="201"/>
      <c r="F11" s="201"/>
      <c r="G11" s="202"/>
      <c r="H11" s="174"/>
      <c r="I11" s="175"/>
    </row>
    <row r="12" spans="1:15" ht="22" customHeight="1" x14ac:dyDescent="0.25">
      <c r="B12" s="82" t="s">
        <v>162</v>
      </c>
      <c r="C12" s="63">
        <f>IF(C11&lt;51,14*C9*C11,"")</f>
        <v>0</v>
      </c>
      <c r="D12" s="181" t="str">
        <f>IF(AND(C11&gt;50,C11&lt;76),(14*50*C9+10.5*(C11-50)*C9),"")</f>
        <v/>
      </c>
      <c r="E12" s="181"/>
      <c r="F12" s="181" t="str">
        <f>IF(C11&gt;75,14*50*C9+10.5*25*C9+7*(C11-75)*C9,"")</f>
        <v/>
      </c>
      <c r="G12" s="182"/>
      <c r="H12" s="176"/>
      <c r="I12" s="175"/>
    </row>
    <row r="14" spans="1:15" ht="58.5" customHeight="1" x14ac:dyDescent="0.25">
      <c r="B14" s="157" t="s">
        <v>163</v>
      </c>
      <c r="C14" s="157"/>
      <c r="D14" s="157"/>
      <c r="E14" s="157"/>
      <c r="F14" s="157"/>
      <c r="G14" s="157"/>
      <c r="H14" s="157"/>
      <c r="I14" s="157"/>
    </row>
    <row r="15" spans="1:15" ht="25" customHeight="1" x14ac:dyDescent="0.25"/>
    <row r="16" spans="1:15" s="35" customFormat="1" ht="43.5" customHeight="1" x14ac:dyDescent="0.25">
      <c r="A16" s="74"/>
      <c r="B16" s="170" t="s">
        <v>23</v>
      </c>
      <c r="C16" s="170"/>
      <c r="D16" s="170"/>
      <c r="E16" s="170"/>
      <c r="F16" s="170"/>
      <c r="G16" s="170"/>
      <c r="H16" s="170"/>
      <c r="I16" s="170"/>
    </row>
    <row r="17" spans="1:9" ht="10" customHeight="1" thickBot="1" x14ac:dyDescent="0.3"/>
    <row r="18" spans="1:9" s="35" customFormat="1" ht="43.5" customHeight="1" thickBot="1" x14ac:dyDescent="0.3">
      <c r="B18" s="111"/>
      <c r="C18" s="112" t="s">
        <v>28</v>
      </c>
      <c r="D18" s="112" t="s">
        <v>108</v>
      </c>
      <c r="E18" s="112" t="s">
        <v>116</v>
      </c>
      <c r="F18" s="113" t="s">
        <v>25</v>
      </c>
      <c r="G18" s="114" t="s">
        <v>84</v>
      </c>
      <c r="H18" s="116" t="s">
        <v>117</v>
      </c>
      <c r="I18" s="115" t="s">
        <v>118</v>
      </c>
    </row>
    <row r="19" spans="1:9" s="35" customFormat="1" ht="32.25" customHeight="1" x14ac:dyDescent="0.25">
      <c r="B19" s="158" t="s">
        <v>124</v>
      </c>
      <c r="C19" s="160" t="s">
        <v>80</v>
      </c>
      <c r="D19" s="51"/>
      <c r="E19" s="51"/>
      <c r="F19" s="51"/>
      <c r="G19" s="52"/>
      <c r="H19" s="52">
        <f>D19*F19*G19</f>
        <v>0</v>
      </c>
      <c r="I19" s="52">
        <f>E19*F19*G19</f>
        <v>0</v>
      </c>
    </row>
    <row r="20" spans="1:9" s="35" customFormat="1" ht="32.25" customHeight="1" x14ac:dyDescent="0.25">
      <c r="B20" s="159"/>
      <c r="C20" s="161"/>
      <c r="D20" s="50"/>
      <c r="E20" s="50"/>
      <c r="F20" s="50"/>
      <c r="G20" s="53"/>
      <c r="H20" s="53">
        <f>D20*F20*G20</f>
        <v>0</v>
      </c>
      <c r="I20" s="53">
        <f>E20*F20*G20</f>
        <v>0</v>
      </c>
    </row>
    <row r="21" spans="1:9" s="35" customFormat="1" ht="32.25" customHeight="1" x14ac:dyDescent="0.25">
      <c r="B21" s="159"/>
      <c r="C21" s="161"/>
      <c r="D21" s="50"/>
      <c r="E21" s="50"/>
      <c r="F21" s="50"/>
      <c r="G21" s="53"/>
      <c r="H21" s="53">
        <f t="shared" ref="H21" si="0">D21*F21*G21</f>
        <v>0</v>
      </c>
      <c r="I21" s="53">
        <f t="shared" ref="I21" si="1">E21*F21*G21</f>
        <v>0</v>
      </c>
    </row>
    <row r="22" spans="1:9" s="35" customFormat="1" ht="32.25" customHeight="1" x14ac:dyDescent="0.25">
      <c r="B22" s="159"/>
      <c r="C22" s="161"/>
      <c r="D22" s="50"/>
      <c r="E22" s="50"/>
      <c r="F22" s="50"/>
      <c r="G22" s="53"/>
      <c r="H22" s="53">
        <f>D22*F22*G22</f>
        <v>0</v>
      </c>
      <c r="I22" s="53">
        <f>E22*F22*G22</f>
        <v>0</v>
      </c>
    </row>
    <row r="23" spans="1:9" s="35" customFormat="1" ht="31.5" customHeight="1" x14ac:dyDescent="0.25">
      <c r="B23" s="159"/>
      <c r="C23" s="161"/>
      <c r="D23" s="50"/>
      <c r="E23" s="50"/>
      <c r="F23" s="50"/>
      <c r="G23" s="53"/>
      <c r="H23" s="53">
        <f>D23*F23*G23</f>
        <v>0</v>
      </c>
      <c r="I23" s="53">
        <f>E23*F23*G23</f>
        <v>0</v>
      </c>
    </row>
    <row r="24" spans="1:9" s="35" customFormat="1" ht="137.25" customHeight="1" x14ac:dyDescent="0.25">
      <c r="B24" s="71" t="s">
        <v>125</v>
      </c>
      <c r="C24" s="128" t="s">
        <v>146</v>
      </c>
      <c r="D24" s="50"/>
      <c r="E24" s="50"/>
      <c r="F24" s="50"/>
      <c r="G24" s="59"/>
      <c r="H24" s="60"/>
      <c r="I24" s="59"/>
    </row>
    <row r="25" spans="1:9" s="35" customFormat="1" ht="30" customHeight="1" x14ac:dyDescent="0.25">
      <c r="B25" s="171" t="s">
        <v>27</v>
      </c>
      <c r="C25" s="172"/>
      <c r="D25" s="172"/>
      <c r="E25" s="172"/>
      <c r="F25" s="172"/>
      <c r="G25" s="173"/>
      <c r="H25" s="55">
        <f>SUM(H19:H23)</f>
        <v>0</v>
      </c>
      <c r="I25" s="55">
        <f>SUM(I19:I23)</f>
        <v>0</v>
      </c>
    </row>
    <row r="26" spans="1:9" ht="25" customHeight="1" x14ac:dyDescent="0.25"/>
    <row r="27" spans="1:9" s="35" customFormat="1" ht="43.5" customHeight="1" x14ac:dyDescent="0.25">
      <c r="A27" s="74"/>
      <c r="B27" s="170" t="s">
        <v>30</v>
      </c>
      <c r="C27" s="170"/>
      <c r="D27" s="170"/>
      <c r="E27" s="170"/>
      <c r="F27" s="170"/>
      <c r="G27" s="170"/>
      <c r="H27" s="170"/>
      <c r="I27" s="170"/>
    </row>
    <row r="28" spans="1:9" ht="10" customHeight="1" thickBot="1" x14ac:dyDescent="0.3"/>
    <row r="29" spans="1:9" s="35" customFormat="1" ht="43.5" customHeight="1" thickBot="1" x14ac:dyDescent="0.3">
      <c r="B29" s="111"/>
      <c r="C29" s="114" t="s">
        <v>28</v>
      </c>
      <c r="D29" s="112" t="s">
        <v>108</v>
      </c>
      <c r="E29" s="114" t="s">
        <v>116</v>
      </c>
      <c r="F29" s="113" t="s">
        <v>25</v>
      </c>
      <c r="G29" s="114" t="s">
        <v>84</v>
      </c>
      <c r="H29" s="116" t="s">
        <v>117</v>
      </c>
      <c r="I29" s="115" t="s">
        <v>118</v>
      </c>
    </row>
    <row r="30" spans="1:9" s="35" customFormat="1" ht="27.75" customHeight="1" x14ac:dyDescent="0.25">
      <c r="B30" s="133" t="s">
        <v>89</v>
      </c>
      <c r="C30" s="85" t="s">
        <v>60</v>
      </c>
      <c r="D30" s="51"/>
      <c r="E30" s="51"/>
      <c r="F30" s="51"/>
      <c r="G30" s="52">
        <v>5</v>
      </c>
      <c r="H30" s="52">
        <f>D30*F30*G30</f>
        <v>0</v>
      </c>
      <c r="I30" s="52">
        <f>E30*F30*G30</f>
        <v>0</v>
      </c>
    </row>
    <row r="31" spans="1:9" s="35" customFormat="1" ht="30" customHeight="1" x14ac:dyDescent="0.25">
      <c r="B31" s="171" t="s">
        <v>31</v>
      </c>
      <c r="C31" s="172"/>
      <c r="D31" s="172"/>
      <c r="E31" s="172"/>
      <c r="F31" s="172"/>
      <c r="G31" s="173"/>
      <c r="H31" s="55">
        <f>SUM(H30)</f>
        <v>0</v>
      </c>
      <c r="I31" s="55">
        <f>SUM(I30)</f>
        <v>0</v>
      </c>
    </row>
    <row r="32" spans="1:9" ht="25" customHeight="1" x14ac:dyDescent="0.25"/>
    <row r="33" spans="1:11" s="35" customFormat="1" ht="43.5" customHeight="1" x14ac:dyDescent="0.25">
      <c r="A33" s="74"/>
      <c r="B33" s="170" t="s">
        <v>82</v>
      </c>
      <c r="C33" s="170"/>
      <c r="D33" s="170"/>
      <c r="E33" s="170"/>
      <c r="F33" s="170"/>
      <c r="G33" s="170"/>
      <c r="H33" s="170"/>
      <c r="I33" s="170"/>
    </row>
    <row r="34" spans="1:11" ht="10" customHeight="1" thickBot="1" x14ac:dyDescent="0.3"/>
    <row r="35" spans="1:11" s="35" customFormat="1" ht="43.5" customHeight="1" thickBot="1" x14ac:dyDescent="0.3">
      <c r="B35" s="117"/>
      <c r="C35" s="118" t="s">
        <v>28</v>
      </c>
      <c r="D35" s="112" t="s">
        <v>109</v>
      </c>
      <c r="E35" s="114" t="s">
        <v>119</v>
      </c>
      <c r="F35" s="113" t="s">
        <v>29</v>
      </c>
      <c r="G35" s="119" t="s">
        <v>36</v>
      </c>
      <c r="H35" s="116" t="s">
        <v>117</v>
      </c>
      <c r="I35" s="115" t="s">
        <v>118</v>
      </c>
    </row>
    <row r="36" spans="1:11" s="35" customFormat="1" ht="134.25" customHeight="1" thickBot="1" x14ac:dyDescent="0.3">
      <c r="B36" s="135" t="s">
        <v>61</v>
      </c>
      <c r="C36" s="144" t="s">
        <v>79</v>
      </c>
      <c r="D36" s="54"/>
      <c r="E36" s="54"/>
      <c r="F36" s="54"/>
      <c r="G36" s="58"/>
      <c r="H36" s="58">
        <f>D36*F36*G36</f>
        <v>0</v>
      </c>
      <c r="I36" s="58">
        <f>E36*F36*G36</f>
        <v>0</v>
      </c>
    </row>
    <row r="37" spans="1:11" s="35" customFormat="1" ht="43.5" customHeight="1" thickBot="1" x14ac:dyDescent="0.3">
      <c r="B37" s="136"/>
      <c r="C37" s="118" t="s">
        <v>28</v>
      </c>
      <c r="D37" s="112" t="s">
        <v>110</v>
      </c>
      <c r="E37" s="114" t="s">
        <v>120</v>
      </c>
      <c r="F37" s="113" t="s">
        <v>29</v>
      </c>
      <c r="G37" s="119" t="s">
        <v>85</v>
      </c>
      <c r="H37" s="116" t="s">
        <v>117</v>
      </c>
      <c r="I37" s="115" t="s">
        <v>118</v>
      </c>
    </row>
    <row r="38" spans="1:11" s="35" customFormat="1" ht="64" customHeight="1" x14ac:dyDescent="0.25">
      <c r="B38" s="133" t="s">
        <v>35</v>
      </c>
      <c r="C38" s="167" t="s">
        <v>86</v>
      </c>
      <c r="D38" s="51">
        <f>D19</f>
        <v>0</v>
      </c>
      <c r="E38" s="51">
        <f t="shared" ref="D38:F41" si="2">E19</f>
        <v>0</v>
      </c>
      <c r="F38" s="51">
        <f t="shared" si="2"/>
        <v>0</v>
      </c>
      <c r="G38" s="52">
        <v>1.5</v>
      </c>
      <c r="H38" s="52">
        <f t="shared" ref="H38:H45" si="3">D38*F38*G38</f>
        <v>0</v>
      </c>
      <c r="I38" s="52">
        <f t="shared" ref="I38:I45" si="4">E38*F38*G38</f>
        <v>0</v>
      </c>
      <c r="J38" s="46"/>
      <c r="K38" s="46"/>
    </row>
    <row r="39" spans="1:11" s="35" customFormat="1" ht="27" customHeight="1" x14ac:dyDescent="0.25">
      <c r="B39" s="134" t="s">
        <v>35</v>
      </c>
      <c r="C39" s="168"/>
      <c r="D39" s="50">
        <f t="shared" si="2"/>
        <v>0</v>
      </c>
      <c r="E39" s="50">
        <f t="shared" si="2"/>
        <v>0</v>
      </c>
      <c r="F39" s="50">
        <f t="shared" si="2"/>
        <v>0</v>
      </c>
      <c r="G39" s="53">
        <v>1.5</v>
      </c>
      <c r="H39" s="53">
        <f t="shared" ref="H39" si="5">D39*F39*G39</f>
        <v>0</v>
      </c>
      <c r="I39" s="53">
        <f t="shared" ref="I39" si="6">E39*F39*G39</f>
        <v>0</v>
      </c>
    </row>
    <row r="40" spans="1:11" s="35" customFormat="1" ht="27" customHeight="1" x14ac:dyDescent="0.25">
      <c r="B40" s="134" t="s">
        <v>35</v>
      </c>
      <c r="C40" s="168"/>
      <c r="D40" s="50">
        <f t="shared" si="2"/>
        <v>0</v>
      </c>
      <c r="E40" s="50">
        <f t="shared" si="2"/>
        <v>0</v>
      </c>
      <c r="F40" s="50">
        <f t="shared" si="2"/>
        <v>0</v>
      </c>
      <c r="G40" s="53">
        <v>1.5</v>
      </c>
      <c r="H40" s="53">
        <f t="shared" si="3"/>
        <v>0</v>
      </c>
      <c r="I40" s="53">
        <f t="shared" si="4"/>
        <v>0</v>
      </c>
    </row>
    <row r="41" spans="1:11" s="35" customFormat="1" ht="27" customHeight="1" x14ac:dyDescent="0.25">
      <c r="B41" s="134" t="s">
        <v>35</v>
      </c>
      <c r="C41" s="168"/>
      <c r="D41" s="50">
        <f t="shared" si="2"/>
        <v>0</v>
      </c>
      <c r="E41" s="50">
        <f t="shared" si="2"/>
        <v>0</v>
      </c>
      <c r="F41" s="50">
        <f t="shared" si="2"/>
        <v>0</v>
      </c>
      <c r="G41" s="53">
        <v>1.5</v>
      </c>
      <c r="H41" s="53">
        <f t="shared" ref="H41" si="7">D41*F41*G41</f>
        <v>0</v>
      </c>
      <c r="I41" s="53">
        <f t="shared" ref="I41" si="8">E41*F41*G41</f>
        <v>0</v>
      </c>
    </row>
    <row r="42" spans="1:11" s="35" customFormat="1" ht="27" customHeight="1" x14ac:dyDescent="0.25">
      <c r="B42" s="134" t="s">
        <v>35</v>
      </c>
      <c r="C42" s="168"/>
      <c r="D42" s="50">
        <f t="shared" ref="D42:F43" si="9">D23</f>
        <v>0</v>
      </c>
      <c r="E42" s="50">
        <f t="shared" si="9"/>
        <v>0</v>
      </c>
      <c r="F42" s="50">
        <f t="shared" si="9"/>
        <v>0</v>
      </c>
      <c r="G42" s="53">
        <v>1.5</v>
      </c>
      <c r="H42" s="53">
        <f t="shared" si="3"/>
        <v>0</v>
      </c>
      <c r="I42" s="53">
        <f t="shared" si="4"/>
        <v>0</v>
      </c>
    </row>
    <row r="43" spans="1:11" s="35" customFormat="1" ht="55.75" customHeight="1" x14ac:dyDescent="0.25">
      <c r="B43" s="134" t="s">
        <v>77</v>
      </c>
      <c r="C43" s="168"/>
      <c r="D43" s="50">
        <f>D24</f>
        <v>0</v>
      </c>
      <c r="E43" s="50">
        <f t="shared" si="9"/>
        <v>0</v>
      </c>
      <c r="F43" s="50">
        <f t="shared" si="9"/>
        <v>0</v>
      </c>
      <c r="G43" s="53">
        <v>1.5</v>
      </c>
      <c r="H43" s="53">
        <f t="shared" si="3"/>
        <v>0</v>
      </c>
      <c r="I43" s="53">
        <f t="shared" si="4"/>
        <v>0</v>
      </c>
    </row>
    <row r="44" spans="1:11" s="35" customFormat="1" ht="52" customHeight="1" x14ac:dyDescent="0.25">
      <c r="B44" s="134" t="s">
        <v>164</v>
      </c>
      <c r="C44" s="168"/>
      <c r="D44" s="50"/>
      <c r="E44" s="50"/>
      <c r="F44" s="50"/>
      <c r="G44" s="53">
        <v>1.5</v>
      </c>
      <c r="H44" s="53">
        <f>D44*F44*G44</f>
        <v>0</v>
      </c>
      <c r="I44" s="53">
        <f t="shared" si="4"/>
        <v>0</v>
      </c>
    </row>
    <row r="45" spans="1:11" s="35" customFormat="1" ht="53.15" customHeight="1" thickBot="1" x14ac:dyDescent="0.3">
      <c r="B45" s="137" t="s">
        <v>17</v>
      </c>
      <c r="C45" s="169"/>
      <c r="D45" s="61">
        <f>D30</f>
        <v>0</v>
      </c>
      <c r="E45" s="61">
        <f>E30</f>
        <v>0</v>
      </c>
      <c r="F45" s="61">
        <f>F30</f>
        <v>0</v>
      </c>
      <c r="G45" s="62">
        <v>1.5</v>
      </c>
      <c r="H45" s="62">
        <f t="shared" si="3"/>
        <v>0</v>
      </c>
      <c r="I45" s="62">
        <f t="shared" si="4"/>
        <v>0</v>
      </c>
    </row>
    <row r="46" spans="1:11" s="43" customFormat="1" ht="43.5" customHeight="1" thickBot="1" x14ac:dyDescent="0.3">
      <c r="B46" s="111"/>
      <c r="C46" s="114" t="s">
        <v>161</v>
      </c>
      <c r="D46" s="162" t="s">
        <v>126</v>
      </c>
      <c r="E46" s="163"/>
      <c r="F46" s="163"/>
      <c r="G46" s="164"/>
      <c r="H46" s="120" t="s">
        <v>117</v>
      </c>
      <c r="I46" s="116" t="s">
        <v>118</v>
      </c>
    </row>
    <row r="47" spans="1:11" s="35" customFormat="1" ht="85" customHeight="1" x14ac:dyDescent="0.25">
      <c r="B47" s="133" t="s">
        <v>5</v>
      </c>
      <c r="C47" s="68" t="s">
        <v>133</v>
      </c>
      <c r="D47" s="165"/>
      <c r="E47" s="165"/>
      <c r="F47" s="165"/>
      <c r="G47" s="165"/>
      <c r="H47" s="52">
        <v>0</v>
      </c>
      <c r="I47" s="52">
        <v>0</v>
      </c>
    </row>
    <row r="48" spans="1:11" s="35" customFormat="1" ht="108" customHeight="1" x14ac:dyDescent="0.25">
      <c r="B48" s="134" t="s">
        <v>20</v>
      </c>
      <c r="C48" s="67" t="s">
        <v>132</v>
      </c>
      <c r="D48" s="155"/>
      <c r="E48" s="155"/>
      <c r="F48" s="156"/>
      <c r="G48" s="156"/>
      <c r="H48" s="53">
        <v>0</v>
      </c>
      <c r="I48" s="53">
        <v>0</v>
      </c>
      <c r="J48" s="46"/>
    </row>
    <row r="49" spans="2:11" s="35" customFormat="1" ht="85" customHeight="1" x14ac:dyDescent="0.25">
      <c r="B49" s="134" t="s">
        <v>6</v>
      </c>
      <c r="C49" s="67" t="s">
        <v>51</v>
      </c>
      <c r="D49" s="156"/>
      <c r="E49" s="156"/>
      <c r="F49" s="156"/>
      <c r="G49" s="156"/>
      <c r="H49" s="53">
        <v>0</v>
      </c>
      <c r="I49" s="53">
        <v>0</v>
      </c>
    </row>
    <row r="50" spans="2:11" s="35" customFormat="1" ht="119.25" customHeight="1" x14ac:dyDescent="0.25">
      <c r="B50" s="71" t="s">
        <v>122</v>
      </c>
      <c r="C50" s="67" t="s">
        <v>123</v>
      </c>
      <c r="D50" s="156"/>
      <c r="E50" s="156"/>
      <c r="F50" s="156"/>
      <c r="G50" s="156"/>
      <c r="H50" s="53">
        <v>0</v>
      </c>
      <c r="I50" s="53">
        <v>0</v>
      </c>
      <c r="J50" s="46"/>
      <c r="K50" s="46"/>
    </row>
    <row r="51" spans="2:11" s="35" customFormat="1" ht="150" customHeight="1" x14ac:dyDescent="0.25">
      <c r="B51" s="134" t="s">
        <v>2</v>
      </c>
      <c r="C51" s="67" t="s">
        <v>147</v>
      </c>
      <c r="D51" s="177"/>
      <c r="E51" s="155"/>
      <c r="F51" s="156"/>
      <c r="G51" s="156"/>
      <c r="H51" s="53">
        <v>0</v>
      </c>
      <c r="I51" s="53">
        <v>0</v>
      </c>
      <c r="J51" s="46"/>
      <c r="K51" s="46"/>
    </row>
    <row r="52" spans="2:11" s="35" customFormat="1" ht="30" customHeight="1" x14ac:dyDescent="0.25">
      <c r="B52" s="184" t="s">
        <v>83</v>
      </c>
      <c r="C52" s="185"/>
      <c r="D52" s="185"/>
      <c r="E52" s="185"/>
      <c r="F52" s="185"/>
      <c r="G52" s="186"/>
      <c r="H52" s="55">
        <f>SUM(H36:H51)</f>
        <v>0</v>
      </c>
      <c r="I52" s="55">
        <f>SUM(I36:I51)</f>
        <v>0</v>
      </c>
    </row>
    <row r="53" spans="2:11" ht="15" customHeight="1" thickBot="1" x14ac:dyDescent="0.3">
      <c r="H53" s="56"/>
      <c r="I53" s="56"/>
    </row>
    <row r="54" spans="2:11" ht="20.25" customHeight="1" thickBot="1" x14ac:dyDescent="0.3">
      <c r="B54" s="190" t="s">
        <v>121</v>
      </c>
      <c r="C54" s="191"/>
      <c r="D54" s="191"/>
      <c r="E54" s="191"/>
      <c r="F54" s="191"/>
      <c r="G54" s="192"/>
      <c r="H54" s="130">
        <v>2025</v>
      </c>
      <c r="I54" s="131">
        <v>2026</v>
      </c>
    </row>
    <row r="55" spans="2:11" s="41" customFormat="1" ht="35.15" customHeight="1" thickBot="1" x14ac:dyDescent="0.3">
      <c r="B55" s="193"/>
      <c r="C55" s="194"/>
      <c r="D55" s="194"/>
      <c r="E55" s="194"/>
      <c r="F55" s="194"/>
      <c r="G55" s="195"/>
      <c r="H55" s="132">
        <f>H25+H31+H52</f>
        <v>0</v>
      </c>
      <c r="I55" s="132">
        <f>I25+I31+I52</f>
        <v>0</v>
      </c>
    </row>
    <row r="56" spans="2:11" s="41" customFormat="1" ht="51.75" customHeight="1" thickBot="1" x14ac:dyDescent="0.3">
      <c r="B56" s="187" t="s">
        <v>32</v>
      </c>
      <c r="C56" s="188"/>
      <c r="D56" s="188"/>
      <c r="E56" s="188"/>
      <c r="F56" s="188"/>
      <c r="G56" s="189"/>
      <c r="H56" s="196">
        <f>SUM(H55+I55)</f>
        <v>0</v>
      </c>
      <c r="I56" s="197"/>
    </row>
    <row r="57" spans="2:11" s="35" customFormat="1" ht="96.75" customHeight="1" x14ac:dyDescent="0.25">
      <c r="B57" s="178" t="s">
        <v>148</v>
      </c>
      <c r="C57" s="179"/>
      <c r="D57" s="179"/>
      <c r="E57" s="179"/>
      <c r="F57" s="179"/>
      <c r="G57" s="179"/>
      <c r="H57" s="179"/>
      <c r="I57" s="180"/>
      <c r="J57" s="46"/>
    </row>
    <row r="58" spans="2:11" s="35" customFormat="1" ht="63.75" customHeight="1" x14ac:dyDescent="0.25">
      <c r="B58" s="183" t="s">
        <v>71</v>
      </c>
      <c r="C58" s="161"/>
      <c r="D58" s="161"/>
      <c r="E58" s="161"/>
      <c r="F58" s="161"/>
      <c r="G58" s="161"/>
      <c r="H58" s="161"/>
      <c r="I58" s="161"/>
    </row>
    <row r="59" spans="2:11" s="35" customFormat="1" x14ac:dyDescent="0.25">
      <c r="H59" s="40"/>
      <c r="I59" s="40"/>
    </row>
    <row r="60" spans="2:11" s="35" customFormat="1" x14ac:dyDescent="0.25">
      <c r="H60" s="40"/>
      <c r="I60" s="40"/>
    </row>
    <row r="61" spans="2:11" s="35" customFormat="1" x14ac:dyDescent="0.25">
      <c r="H61" s="40"/>
      <c r="I61" s="40"/>
    </row>
    <row r="62" spans="2:11" s="35" customFormat="1" x14ac:dyDescent="0.25">
      <c r="H62" s="40"/>
      <c r="I62" s="40"/>
    </row>
    <row r="63" spans="2:11" s="35" customFormat="1" x14ac:dyDescent="0.25">
      <c r="H63" s="40"/>
      <c r="I63" s="40"/>
    </row>
    <row r="64" spans="2:11" s="35" customFormat="1" x14ac:dyDescent="0.25">
      <c r="H64" s="40"/>
      <c r="I64" s="40"/>
    </row>
    <row r="65" spans="2:9" s="35" customFormat="1" x14ac:dyDescent="0.25">
      <c r="H65" s="40"/>
      <c r="I65" s="40"/>
    </row>
    <row r="66" spans="2:9" s="35" customFormat="1" x14ac:dyDescent="0.25">
      <c r="H66" s="40"/>
      <c r="I66" s="40"/>
    </row>
    <row r="67" spans="2:9" s="35" customFormat="1" x14ac:dyDescent="0.25">
      <c r="B67" s="34"/>
      <c r="C67" s="34"/>
      <c r="H67" s="40"/>
      <c r="I67" s="40"/>
    </row>
  </sheetData>
  <mergeCells count="34">
    <mergeCell ref="C6:G6"/>
    <mergeCell ref="C7:G7"/>
    <mergeCell ref="C8:G8"/>
    <mergeCell ref="C11:G11"/>
    <mergeCell ref="C10:G10"/>
    <mergeCell ref="C9:G9"/>
    <mergeCell ref="B58:I58"/>
    <mergeCell ref="B52:G52"/>
    <mergeCell ref="B56:G56"/>
    <mergeCell ref="B54:G55"/>
    <mergeCell ref="H56:I56"/>
    <mergeCell ref="H11:I12"/>
    <mergeCell ref="D49:G49"/>
    <mergeCell ref="D50:G50"/>
    <mergeCell ref="D51:G51"/>
    <mergeCell ref="B57:I57"/>
    <mergeCell ref="D12:E12"/>
    <mergeCell ref="F12:G12"/>
    <mergeCell ref="C5:G5"/>
    <mergeCell ref="J1:O2"/>
    <mergeCell ref="B1:I1"/>
    <mergeCell ref="D48:G48"/>
    <mergeCell ref="B14:I14"/>
    <mergeCell ref="B19:B23"/>
    <mergeCell ref="C19:C23"/>
    <mergeCell ref="D46:G46"/>
    <mergeCell ref="D47:G47"/>
    <mergeCell ref="B3:I3"/>
    <mergeCell ref="C38:C45"/>
    <mergeCell ref="B16:I16"/>
    <mergeCell ref="B27:I27"/>
    <mergeCell ref="B33:I33"/>
    <mergeCell ref="B31:G31"/>
    <mergeCell ref="B25:G25"/>
  </mergeCells>
  <phoneticPr fontId="7" type="noConversion"/>
  <dataValidations count="1">
    <dataValidation type="list" allowBlank="1" showInputMessage="1" showErrorMessage="1" sqref="C8:G8">
      <formula1>"Schnuppertag,Workshop,Inszenierung,Spielzeitprojekt"</formula1>
    </dataValidation>
  </dataValidations>
  <pageMargins left="0.78740157480314965" right="0.78740157480314965" top="0.98425196850393704" bottom="0.98425196850393704" header="0.51181102362204722" footer="0.51181102362204722"/>
  <pageSetup paperSize="9" scale="42" fitToHeight="2" orientation="portrait" r:id="rId1"/>
  <headerFooter alignWithMargins="0">
    <oddFooter>&amp;F&amp;RSeite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showGridLines="0" showZeros="0" workbookViewId="0">
      <selection activeCell="B61" sqref="B61:G61"/>
    </sheetView>
  </sheetViews>
  <sheetFormatPr baseColWidth="10" defaultColWidth="11.453125" defaultRowHeight="12.5" x14ac:dyDescent="0.25"/>
  <cols>
    <col min="1" max="1" width="7.7265625" style="34" customWidth="1"/>
    <col min="2" max="2" width="32.81640625" style="34" customWidth="1"/>
    <col min="3" max="3" width="33.54296875" style="34" customWidth="1"/>
    <col min="4" max="4" width="16.453125" style="34" customWidth="1"/>
    <col min="5" max="5" width="16.54296875" style="34" customWidth="1"/>
    <col min="6" max="6" width="15.7265625" style="34" customWidth="1"/>
    <col min="7" max="7" width="12" style="34" customWidth="1"/>
    <col min="8" max="8" width="13.1796875" style="39" customWidth="1"/>
    <col min="9" max="9" width="12.1796875" style="39" customWidth="1"/>
    <col min="10" max="10" width="15.54296875" style="34" customWidth="1"/>
    <col min="11" max="11" width="13.453125" style="34" bestFit="1" customWidth="1"/>
    <col min="12" max="12" width="8.54296875" style="34" customWidth="1"/>
    <col min="13" max="13" width="9.453125" style="34" customWidth="1"/>
    <col min="14" max="14" width="8.453125" style="34" customWidth="1"/>
    <col min="15" max="258" width="11.453125" style="34"/>
    <col min="259" max="259" width="39.453125" style="34" customWidth="1"/>
    <col min="260" max="260" width="33.54296875" style="34" customWidth="1"/>
    <col min="261" max="261" width="14.54296875" style="34" customWidth="1"/>
    <col min="262" max="262" width="14.453125" style="34" customWidth="1"/>
    <col min="263" max="263" width="12.81640625" style="34" customWidth="1"/>
    <col min="264" max="264" width="14.453125" style="34" customWidth="1"/>
    <col min="265" max="265" width="35.54296875" style="34" customWidth="1"/>
    <col min="266" max="266" width="8.453125" style="34" customWidth="1"/>
    <col min="267" max="267" width="13.453125" style="34" bestFit="1" customWidth="1"/>
    <col min="268" max="268" width="8.54296875" style="34" customWidth="1"/>
    <col min="269" max="269" width="9.453125" style="34" customWidth="1"/>
    <col min="270" max="270" width="8.453125" style="34" customWidth="1"/>
    <col min="271" max="514" width="11.453125" style="34"/>
    <col min="515" max="515" width="39.453125" style="34" customWidth="1"/>
    <col min="516" max="516" width="33.54296875" style="34" customWidth="1"/>
    <col min="517" max="517" width="14.54296875" style="34" customWidth="1"/>
    <col min="518" max="518" width="14.453125" style="34" customWidth="1"/>
    <col min="519" max="519" width="12.81640625" style="34" customWidth="1"/>
    <col min="520" max="520" width="14.453125" style="34" customWidth="1"/>
    <col min="521" max="521" width="35.54296875" style="34" customWidth="1"/>
    <col min="522" max="522" width="8.453125" style="34" customWidth="1"/>
    <col min="523" max="523" width="13.453125" style="34" bestFit="1" customWidth="1"/>
    <col min="524" max="524" width="8.54296875" style="34" customWidth="1"/>
    <col min="525" max="525" width="9.453125" style="34" customWidth="1"/>
    <col min="526" max="526" width="8.453125" style="34" customWidth="1"/>
    <col min="527" max="770" width="11.453125" style="34"/>
    <col min="771" max="771" width="39.453125" style="34" customWidth="1"/>
    <col min="772" max="772" width="33.54296875" style="34" customWidth="1"/>
    <col min="773" max="773" width="14.54296875" style="34" customWidth="1"/>
    <col min="774" max="774" width="14.453125" style="34" customWidth="1"/>
    <col min="775" max="775" width="12.81640625" style="34" customWidth="1"/>
    <col min="776" max="776" width="14.453125" style="34" customWidth="1"/>
    <col min="777" max="777" width="35.54296875" style="34" customWidth="1"/>
    <col min="778" max="778" width="8.453125" style="34" customWidth="1"/>
    <col min="779" max="779" width="13.453125" style="34" bestFit="1" customWidth="1"/>
    <col min="780" max="780" width="8.54296875" style="34" customWidth="1"/>
    <col min="781" max="781" width="9.453125" style="34" customWidth="1"/>
    <col min="782" max="782" width="8.453125" style="34" customWidth="1"/>
    <col min="783" max="1026" width="11.453125" style="34"/>
    <col min="1027" max="1027" width="39.453125" style="34" customWidth="1"/>
    <col min="1028" max="1028" width="33.54296875" style="34" customWidth="1"/>
    <col min="1029" max="1029" width="14.54296875" style="34" customWidth="1"/>
    <col min="1030" max="1030" width="14.453125" style="34" customWidth="1"/>
    <col min="1031" max="1031" width="12.81640625" style="34" customWidth="1"/>
    <col min="1032" max="1032" width="14.453125" style="34" customWidth="1"/>
    <col min="1033" max="1033" width="35.54296875" style="34" customWidth="1"/>
    <col min="1034" max="1034" width="8.453125" style="34" customWidth="1"/>
    <col min="1035" max="1035" width="13.453125" style="34" bestFit="1" customWidth="1"/>
    <col min="1036" max="1036" width="8.54296875" style="34" customWidth="1"/>
    <col min="1037" max="1037" width="9.453125" style="34" customWidth="1"/>
    <col min="1038" max="1038" width="8.453125" style="34" customWidth="1"/>
    <col min="1039" max="1282" width="11.453125" style="34"/>
    <col min="1283" max="1283" width="39.453125" style="34" customWidth="1"/>
    <col min="1284" max="1284" width="33.54296875" style="34" customWidth="1"/>
    <col min="1285" max="1285" width="14.54296875" style="34" customWidth="1"/>
    <col min="1286" max="1286" width="14.453125" style="34" customWidth="1"/>
    <col min="1287" max="1287" width="12.81640625" style="34" customWidth="1"/>
    <col min="1288" max="1288" width="14.453125" style="34" customWidth="1"/>
    <col min="1289" max="1289" width="35.54296875" style="34" customWidth="1"/>
    <col min="1290" max="1290" width="8.453125" style="34" customWidth="1"/>
    <col min="1291" max="1291" width="13.453125" style="34" bestFit="1" customWidth="1"/>
    <col min="1292" max="1292" width="8.54296875" style="34" customWidth="1"/>
    <col min="1293" max="1293" width="9.453125" style="34" customWidth="1"/>
    <col min="1294" max="1294" width="8.453125" style="34" customWidth="1"/>
    <col min="1295" max="1538" width="11.453125" style="34"/>
    <col min="1539" max="1539" width="39.453125" style="34" customWidth="1"/>
    <col min="1540" max="1540" width="33.54296875" style="34" customWidth="1"/>
    <col min="1541" max="1541" width="14.54296875" style="34" customWidth="1"/>
    <col min="1542" max="1542" width="14.453125" style="34" customWidth="1"/>
    <col min="1543" max="1543" width="12.81640625" style="34" customWidth="1"/>
    <col min="1544" max="1544" width="14.453125" style="34" customWidth="1"/>
    <col min="1545" max="1545" width="35.54296875" style="34" customWidth="1"/>
    <col min="1546" max="1546" width="8.453125" style="34" customWidth="1"/>
    <col min="1547" max="1547" width="13.453125" style="34" bestFit="1" customWidth="1"/>
    <col min="1548" max="1548" width="8.54296875" style="34" customWidth="1"/>
    <col min="1549" max="1549" width="9.453125" style="34" customWidth="1"/>
    <col min="1550" max="1550" width="8.453125" style="34" customWidth="1"/>
    <col min="1551" max="1794" width="11.453125" style="34"/>
    <col min="1795" max="1795" width="39.453125" style="34" customWidth="1"/>
    <col min="1796" max="1796" width="33.54296875" style="34" customWidth="1"/>
    <col min="1797" max="1797" width="14.54296875" style="34" customWidth="1"/>
    <col min="1798" max="1798" width="14.453125" style="34" customWidth="1"/>
    <col min="1799" max="1799" width="12.81640625" style="34" customWidth="1"/>
    <col min="1800" max="1800" width="14.453125" style="34" customWidth="1"/>
    <col min="1801" max="1801" width="35.54296875" style="34" customWidth="1"/>
    <col min="1802" max="1802" width="8.453125" style="34" customWidth="1"/>
    <col min="1803" max="1803" width="13.453125" style="34" bestFit="1" customWidth="1"/>
    <col min="1804" max="1804" width="8.54296875" style="34" customWidth="1"/>
    <col min="1805" max="1805" width="9.453125" style="34" customWidth="1"/>
    <col min="1806" max="1806" width="8.453125" style="34" customWidth="1"/>
    <col min="1807" max="2050" width="11.453125" style="34"/>
    <col min="2051" max="2051" width="39.453125" style="34" customWidth="1"/>
    <col min="2052" max="2052" width="33.54296875" style="34" customWidth="1"/>
    <col min="2053" max="2053" width="14.54296875" style="34" customWidth="1"/>
    <col min="2054" max="2054" width="14.453125" style="34" customWidth="1"/>
    <col min="2055" max="2055" width="12.81640625" style="34" customWidth="1"/>
    <col min="2056" max="2056" width="14.453125" style="34" customWidth="1"/>
    <col min="2057" max="2057" width="35.54296875" style="34" customWidth="1"/>
    <col min="2058" max="2058" width="8.453125" style="34" customWidth="1"/>
    <col min="2059" max="2059" width="13.453125" style="34" bestFit="1" customWidth="1"/>
    <col min="2060" max="2060" width="8.54296875" style="34" customWidth="1"/>
    <col min="2061" max="2061" width="9.453125" style="34" customWidth="1"/>
    <col min="2062" max="2062" width="8.453125" style="34" customWidth="1"/>
    <col min="2063" max="2306" width="11.453125" style="34"/>
    <col min="2307" max="2307" width="39.453125" style="34" customWidth="1"/>
    <col min="2308" max="2308" width="33.54296875" style="34" customWidth="1"/>
    <col min="2309" max="2309" width="14.54296875" style="34" customWidth="1"/>
    <col min="2310" max="2310" width="14.453125" style="34" customWidth="1"/>
    <col min="2311" max="2311" width="12.81640625" style="34" customWidth="1"/>
    <col min="2312" max="2312" width="14.453125" style="34" customWidth="1"/>
    <col min="2313" max="2313" width="35.54296875" style="34" customWidth="1"/>
    <col min="2314" max="2314" width="8.453125" style="34" customWidth="1"/>
    <col min="2315" max="2315" width="13.453125" style="34" bestFit="1" customWidth="1"/>
    <col min="2316" max="2316" width="8.54296875" style="34" customWidth="1"/>
    <col min="2317" max="2317" width="9.453125" style="34" customWidth="1"/>
    <col min="2318" max="2318" width="8.453125" style="34" customWidth="1"/>
    <col min="2319" max="2562" width="11.453125" style="34"/>
    <col min="2563" max="2563" width="39.453125" style="34" customWidth="1"/>
    <col min="2564" max="2564" width="33.54296875" style="34" customWidth="1"/>
    <col min="2565" max="2565" width="14.54296875" style="34" customWidth="1"/>
    <col min="2566" max="2566" width="14.453125" style="34" customWidth="1"/>
    <col min="2567" max="2567" width="12.81640625" style="34" customWidth="1"/>
    <col min="2568" max="2568" width="14.453125" style="34" customWidth="1"/>
    <col min="2569" max="2569" width="35.54296875" style="34" customWidth="1"/>
    <col min="2570" max="2570" width="8.453125" style="34" customWidth="1"/>
    <col min="2571" max="2571" width="13.453125" style="34" bestFit="1" customWidth="1"/>
    <col min="2572" max="2572" width="8.54296875" style="34" customWidth="1"/>
    <col min="2573" max="2573" width="9.453125" style="34" customWidth="1"/>
    <col min="2574" max="2574" width="8.453125" style="34" customWidth="1"/>
    <col min="2575" max="2818" width="11.453125" style="34"/>
    <col min="2819" max="2819" width="39.453125" style="34" customWidth="1"/>
    <col min="2820" max="2820" width="33.54296875" style="34" customWidth="1"/>
    <col min="2821" max="2821" width="14.54296875" style="34" customWidth="1"/>
    <col min="2822" max="2822" width="14.453125" style="34" customWidth="1"/>
    <col min="2823" max="2823" width="12.81640625" style="34" customWidth="1"/>
    <col min="2824" max="2824" width="14.453125" style="34" customWidth="1"/>
    <col min="2825" max="2825" width="35.54296875" style="34" customWidth="1"/>
    <col min="2826" max="2826" width="8.453125" style="34" customWidth="1"/>
    <col min="2827" max="2827" width="13.453125" style="34" bestFit="1" customWidth="1"/>
    <col min="2828" max="2828" width="8.54296875" style="34" customWidth="1"/>
    <col min="2829" max="2829" width="9.453125" style="34" customWidth="1"/>
    <col min="2830" max="2830" width="8.453125" style="34" customWidth="1"/>
    <col min="2831" max="3074" width="11.453125" style="34"/>
    <col min="3075" max="3075" width="39.453125" style="34" customWidth="1"/>
    <col min="3076" max="3076" width="33.54296875" style="34" customWidth="1"/>
    <col min="3077" max="3077" width="14.54296875" style="34" customWidth="1"/>
    <col min="3078" max="3078" width="14.453125" style="34" customWidth="1"/>
    <col min="3079" max="3079" width="12.81640625" style="34" customWidth="1"/>
    <col min="3080" max="3080" width="14.453125" style="34" customWidth="1"/>
    <col min="3081" max="3081" width="35.54296875" style="34" customWidth="1"/>
    <col min="3082" max="3082" width="8.453125" style="34" customWidth="1"/>
    <col min="3083" max="3083" width="13.453125" style="34" bestFit="1" customWidth="1"/>
    <col min="3084" max="3084" width="8.54296875" style="34" customWidth="1"/>
    <col min="3085" max="3085" width="9.453125" style="34" customWidth="1"/>
    <col min="3086" max="3086" width="8.453125" style="34" customWidth="1"/>
    <col min="3087" max="3330" width="11.453125" style="34"/>
    <col min="3331" max="3331" width="39.453125" style="34" customWidth="1"/>
    <col min="3332" max="3332" width="33.54296875" style="34" customWidth="1"/>
    <col min="3333" max="3333" width="14.54296875" style="34" customWidth="1"/>
    <col min="3334" max="3334" width="14.453125" style="34" customWidth="1"/>
    <col min="3335" max="3335" width="12.81640625" style="34" customWidth="1"/>
    <col min="3336" max="3336" width="14.453125" style="34" customWidth="1"/>
    <col min="3337" max="3337" width="35.54296875" style="34" customWidth="1"/>
    <col min="3338" max="3338" width="8.453125" style="34" customWidth="1"/>
    <col min="3339" max="3339" width="13.453125" style="34" bestFit="1" customWidth="1"/>
    <col min="3340" max="3340" width="8.54296875" style="34" customWidth="1"/>
    <col min="3341" max="3341" width="9.453125" style="34" customWidth="1"/>
    <col min="3342" max="3342" width="8.453125" style="34" customWidth="1"/>
    <col min="3343" max="3586" width="11.453125" style="34"/>
    <col min="3587" max="3587" width="39.453125" style="34" customWidth="1"/>
    <col min="3588" max="3588" width="33.54296875" style="34" customWidth="1"/>
    <col min="3589" max="3589" width="14.54296875" style="34" customWidth="1"/>
    <col min="3590" max="3590" width="14.453125" style="34" customWidth="1"/>
    <col min="3591" max="3591" width="12.81640625" style="34" customWidth="1"/>
    <col min="3592" max="3592" width="14.453125" style="34" customWidth="1"/>
    <col min="3593" max="3593" width="35.54296875" style="34" customWidth="1"/>
    <col min="3594" max="3594" width="8.453125" style="34" customWidth="1"/>
    <col min="3595" max="3595" width="13.453125" style="34" bestFit="1" customWidth="1"/>
    <col min="3596" max="3596" width="8.54296875" style="34" customWidth="1"/>
    <col min="3597" max="3597" width="9.453125" style="34" customWidth="1"/>
    <col min="3598" max="3598" width="8.453125" style="34" customWidth="1"/>
    <col min="3599" max="3842" width="11.453125" style="34"/>
    <col min="3843" max="3843" width="39.453125" style="34" customWidth="1"/>
    <col min="3844" max="3844" width="33.54296875" style="34" customWidth="1"/>
    <col min="3845" max="3845" width="14.54296875" style="34" customWidth="1"/>
    <col min="3846" max="3846" width="14.453125" style="34" customWidth="1"/>
    <col min="3847" max="3847" width="12.81640625" style="34" customWidth="1"/>
    <col min="3848" max="3848" width="14.453125" style="34" customWidth="1"/>
    <col min="3849" max="3849" width="35.54296875" style="34" customWidth="1"/>
    <col min="3850" max="3850" width="8.453125" style="34" customWidth="1"/>
    <col min="3851" max="3851" width="13.453125" style="34" bestFit="1" customWidth="1"/>
    <col min="3852" max="3852" width="8.54296875" style="34" customWidth="1"/>
    <col min="3853" max="3853" width="9.453125" style="34" customWidth="1"/>
    <col min="3854" max="3854" width="8.453125" style="34" customWidth="1"/>
    <col min="3855" max="4098" width="11.453125" style="34"/>
    <col min="4099" max="4099" width="39.453125" style="34" customWidth="1"/>
    <col min="4100" max="4100" width="33.54296875" style="34" customWidth="1"/>
    <col min="4101" max="4101" width="14.54296875" style="34" customWidth="1"/>
    <col min="4102" max="4102" width="14.453125" style="34" customWidth="1"/>
    <col min="4103" max="4103" width="12.81640625" style="34" customWidth="1"/>
    <col min="4104" max="4104" width="14.453125" style="34" customWidth="1"/>
    <col min="4105" max="4105" width="35.54296875" style="34" customWidth="1"/>
    <col min="4106" max="4106" width="8.453125" style="34" customWidth="1"/>
    <col min="4107" max="4107" width="13.453125" style="34" bestFit="1" customWidth="1"/>
    <col min="4108" max="4108" width="8.54296875" style="34" customWidth="1"/>
    <col min="4109" max="4109" width="9.453125" style="34" customWidth="1"/>
    <col min="4110" max="4110" width="8.453125" style="34" customWidth="1"/>
    <col min="4111" max="4354" width="11.453125" style="34"/>
    <col min="4355" max="4355" width="39.453125" style="34" customWidth="1"/>
    <col min="4356" max="4356" width="33.54296875" style="34" customWidth="1"/>
    <col min="4357" max="4357" width="14.54296875" style="34" customWidth="1"/>
    <col min="4358" max="4358" width="14.453125" style="34" customWidth="1"/>
    <col min="4359" max="4359" width="12.81640625" style="34" customWidth="1"/>
    <col min="4360" max="4360" width="14.453125" style="34" customWidth="1"/>
    <col min="4361" max="4361" width="35.54296875" style="34" customWidth="1"/>
    <col min="4362" max="4362" width="8.453125" style="34" customWidth="1"/>
    <col min="4363" max="4363" width="13.453125" style="34" bestFit="1" customWidth="1"/>
    <col min="4364" max="4364" width="8.54296875" style="34" customWidth="1"/>
    <col min="4365" max="4365" width="9.453125" style="34" customWidth="1"/>
    <col min="4366" max="4366" width="8.453125" style="34" customWidth="1"/>
    <col min="4367" max="4610" width="11.453125" style="34"/>
    <col min="4611" max="4611" width="39.453125" style="34" customWidth="1"/>
    <col min="4612" max="4612" width="33.54296875" style="34" customWidth="1"/>
    <col min="4613" max="4613" width="14.54296875" style="34" customWidth="1"/>
    <col min="4614" max="4614" width="14.453125" style="34" customWidth="1"/>
    <col min="4615" max="4615" width="12.81640625" style="34" customWidth="1"/>
    <col min="4616" max="4616" width="14.453125" style="34" customWidth="1"/>
    <col min="4617" max="4617" width="35.54296875" style="34" customWidth="1"/>
    <col min="4618" max="4618" width="8.453125" style="34" customWidth="1"/>
    <col min="4619" max="4619" width="13.453125" style="34" bestFit="1" customWidth="1"/>
    <col min="4620" max="4620" width="8.54296875" style="34" customWidth="1"/>
    <col min="4621" max="4621" width="9.453125" style="34" customWidth="1"/>
    <col min="4622" max="4622" width="8.453125" style="34" customWidth="1"/>
    <col min="4623" max="4866" width="11.453125" style="34"/>
    <col min="4867" max="4867" width="39.453125" style="34" customWidth="1"/>
    <col min="4868" max="4868" width="33.54296875" style="34" customWidth="1"/>
    <col min="4869" max="4869" width="14.54296875" style="34" customWidth="1"/>
    <col min="4870" max="4870" width="14.453125" style="34" customWidth="1"/>
    <col min="4871" max="4871" width="12.81640625" style="34" customWidth="1"/>
    <col min="4872" max="4872" width="14.453125" style="34" customWidth="1"/>
    <col min="4873" max="4873" width="35.54296875" style="34" customWidth="1"/>
    <col min="4874" max="4874" width="8.453125" style="34" customWidth="1"/>
    <col min="4875" max="4875" width="13.453125" style="34" bestFit="1" customWidth="1"/>
    <col min="4876" max="4876" width="8.54296875" style="34" customWidth="1"/>
    <col min="4877" max="4877" width="9.453125" style="34" customWidth="1"/>
    <col min="4878" max="4878" width="8.453125" style="34" customWidth="1"/>
    <col min="4879" max="5122" width="11.453125" style="34"/>
    <col min="5123" max="5123" width="39.453125" style="34" customWidth="1"/>
    <col min="5124" max="5124" width="33.54296875" style="34" customWidth="1"/>
    <col min="5125" max="5125" width="14.54296875" style="34" customWidth="1"/>
    <col min="5126" max="5126" width="14.453125" style="34" customWidth="1"/>
    <col min="5127" max="5127" width="12.81640625" style="34" customWidth="1"/>
    <col min="5128" max="5128" width="14.453125" style="34" customWidth="1"/>
    <col min="5129" max="5129" width="35.54296875" style="34" customWidth="1"/>
    <col min="5130" max="5130" width="8.453125" style="34" customWidth="1"/>
    <col min="5131" max="5131" width="13.453125" style="34" bestFit="1" customWidth="1"/>
    <col min="5132" max="5132" width="8.54296875" style="34" customWidth="1"/>
    <col min="5133" max="5133" width="9.453125" style="34" customWidth="1"/>
    <col min="5134" max="5134" width="8.453125" style="34" customWidth="1"/>
    <col min="5135" max="5378" width="11.453125" style="34"/>
    <col min="5379" max="5379" width="39.453125" style="34" customWidth="1"/>
    <col min="5380" max="5380" width="33.54296875" style="34" customWidth="1"/>
    <col min="5381" max="5381" width="14.54296875" style="34" customWidth="1"/>
    <col min="5382" max="5382" width="14.453125" style="34" customWidth="1"/>
    <col min="5383" max="5383" width="12.81640625" style="34" customWidth="1"/>
    <col min="5384" max="5384" width="14.453125" style="34" customWidth="1"/>
    <col min="5385" max="5385" width="35.54296875" style="34" customWidth="1"/>
    <col min="5386" max="5386" width="8.453125" style="34" customWidth="1"/>
    <col min="5387" max="5387" width="13.453125" style="34" bestFit="1" customWidth="1"/>
    <col min="5388" max="5388" width="8.54296875" style="34" customWidth="1"/>
    <col min="5389" max="5389" width="9.453125" style="34" customWidth="1"/>
    <col min="5390" max="5390" width="8.453125" style="34" customWidth="1"/>
    <col min="5391" max="5634" width="11.453125" style="34"/>
    <col min="5635" max="5635" width="39.453125" style="34" customWidth="1"/>
    <col min="5636" max="5636" width="33.54296875" style="34" customWidth="1"/>
    <col min="5637" max="5637" width="14.54296875" style="34" customWidth="1"/>
    <col min="5638" max="5638" width="14.453125" style="34" customWidth="1"/>
    <col min="5639" max="5639" width="12.81640625" style="34" customWidth="1"/>
    <col min="5640" max="5640" width="14.453125" style="34" customWidth="1"/>
    <col min="5641" max="5641" width="35.54296875" style="34" customWidth="1"/>
    <col min="5642" max="5642" width="8.453125" style="34" customWidth="1"/>
    <col min="5643" max="5643" width="13.453125" style="34" bestFit="1" customWidth="1"/>
    <col min="5644" max="5644" width="8.54296875" style="34" customWidth="1"/>
    <col min="5645" max="5645" width="9.453125" style="34" customWidth="1"/>
    <col min="5646" max="5646" width="8.453125" style="34" customWidth="1"/>
    <col min="5647" max="5890" width="11.453125" style="34"/>
    <col min="5891" max="5891" width="39.453125" style="34" customWidth="1"/>
    <col min="5892" max="5892" width="33.54296875" style="34" customWidth="1"/>
    <col min="5893" max="5893" width="14.54296875" style="34" customWidth="1"/>
    <col min="5894" max="5894" width="14.453125" style="34" customWidth="1"/>
    <col min="5895" max="5895" width="12.81640625" style="34" customWidth="1"/>
    <col min="5896" max="5896" width="14.453125" style="34" customWidth="1"/>
    <col min="5897" max="5897" width="35.54296875" style="34" customWidth="1"/>
    <col min="5898" max="5898" width="8.453125" style="34" customWidth="1"/>
    <col min="5899" max="5899" width="13.453125" style="34" bestFit="1" customWidth="1"/>
    <col min="5900" max="5900" width="8.54296875" style="34" customWidth="1"/>
    <col min="5901" max="5901" width="9.453125" style="34" customWidth="1"/>
    <col min="5902" max="5902" width="8.453125" style="34" customWidth="1"/>
    <col min="5903" max="6146" width="11.453125" style="34"/>
    <col min="6147" max="6147" width="39.453125" style="34" customWidth="1"/>
    <col min="6148" max="6148" width="33.54296875" style="34" customWidth="1"/>
    <col min="6149" max="6149" width="14.54296875" style="34" customWidth="1"/>
    <col min="6150" max="6150" width="14.453125" style="34" customWidth="1"/>
    <col min="6151" max="6151" width="12.81640625" style="34" customWidth="1"/>
    <col min="6152" max="6152" width="14.453125" style="34" customWidth="1"/>
    <col min="6153" max="6153" width="35.54296875" style="34" customWidth="1"/>
    <col min="6154" max="6154" width="8.453125" style="34" customWidth="1"/>
    <col min="6155" max="6155" width="13.453125" style="34" bestFit="1" customWidth="1"/>
    <col min="6156" max="6156" width="8.54296875" style="34" customWidth="1"/>
    <col min="6157" max="6157" width="9.453125" style="34" customWidth="1"/>
    <col min="6158" max="6158" width="8.453125" style="34" customWidth="1"/>
    <col min="6159" max="6402" width="11.453125" style="34"/>
    <col min="6403" max="6403" width="39.453125" style="34" customWidth="1"/>
    <col min="6404" max="6404" width="33.54296875" style="34" customWidth="1"/>
    <col min="6405" max="6405" width="14.54296875" style="34" customWidth="1"/>
    <col min="6406" max="6406" width="14.453125" style="34" customWidth="1"/>
    <col min="6407" max="6407" width="12.81640625" style="34" customWidth="1"/>
    <col min="6408" max="6408" width="14.453125" style="34" customWidth="1"/>
    <col min="6409" max="6409" width="35.54296875" style="34" customWidth="1"/>
    <col min="6410" max="6410" width="8.453125" style="34" customWidth="1"/>
    <col min="6411" max="6411" width="13.453125" style="34" bestFit="1" customWidth="1"/>
    <col min="6412" max="6412" width="8.54296875" style="34" customWidth="1"/>
    <col min="6413" max="6413" width="9.453125" style="34" customWidth="1"/>
    <col min="6414" max="6414" width="8.453125" style="34" customWidth="1"/>
    <col min="6415" max="6658" width="11.453125" style="34"/>
    <col min="6659" max="6659" width="39.453125" style="34" customWidth="1"/>
    <col min="6660" max="6660" width="33.54296875" style="34" customWidth="1"/>
    <col min="6661" max="6661" width="14.54296875" style="34" customWidth="1"/>
    <col min="6662" max="6662" width="14.453125" style="34" customWidth="1"/>
    <col min="6663" max="6663" width="12.81640625" style="34" customWidth="1"/>
    <col min="6664" max="6664" width="14.453125" style="34" customWidth="1"/>
    <col min="6665" max="6665" width="35.54296875" style="34" customWidth="1"/>
    <col min="6666" max="6666" width="8.453125" style="34" customWidth="1"/>
    <col min="6667" max="6667" width="13.453125" style="34" bestFit="1" customWidth="1"/>
    <col min="6668" max="6668" width="8.54296875" style="34" customWidth="1"/>
    <col min="6669" max="6669" width="9.453125" style="34" customWidth="1"/>
    <col min="6670" max="6670" width="8.453125" style="34" customWidth="1"/>
    <col min="6671" max="6914" width="11.453125" style="34"/>
    <col min="6915" max="6915" width="39.453125" style="34" customWidth="1"/>
    <col min="6916" max="6916" width="33.54296875" style="34" customWidth="1"/>
    <col min="6917" max="6917" width="14.54296875" style="34" customWidth="1"/>
    <col min="6918" max="6918" width="14.453125" style="34" customWidth="1"/>
    <col min="6919" max="6919" width="12.81640625" style="34" customWidth="1"/>
    <col min="6920" max="6920" width="14.453125" style="34" customWidth="1"/>
    <col min="6921" max="6921" width="35.54296875" style="34" customWidth="1"/>
    <col min="6922" max="6922" width="8.453125" style="34" customWidth="1"/>
    <col min="6923" max="6923" width="13.453125" style="34" bestFit="1" customWidth="1"/>
    <col min="6924" max="6924" width="8.54296875" style="34" customWidth="1"/>
    <col min="6925" max="6925" width="9.453125" style="34" customWidth="1"/>
    <col min="6926" max="6926" width="8.453125" style="34" customWidth="1"/>
    <col min="6927" max="7170" width="11.453125" style="34"/>
    <col min="7171" max="7171" width="39.453125" style="34" customWidth="1"/>
    <col min="7172" max="7172" width="33.54296875" style="34" customWidth="1"/>
    <col min="7173" max="7173" width="14.54296875" style="34" customWidth="1"/>
    <col min="7174" max="7174" width="14.453125" style="34" customWidth="1"/>
    <col min="7175" max="7175" width="12.81640625" style="34" customWidth="1"/>
    <col min="7176" max="7176" width="14.453125" style="34" customWidth="1"/>
    <col min="7177" max="7177" width="35.54296875" style="34" customWidth="1"/>
    <col min="7178" max="7178" width="8.453125" style="34" customWidth="1"/>
    <col min="7179" max="7179" width="13.453125" style="34" bestFit="1" customWidth="1"/>
    <col min="7180" max="7180" width="8.54296875" style="34" customWidth="1"/>
    <col min="7181" max="7181" width="9.453125" style="34" customWidth="1"/>
    <col min="7182" max="7182" width="8.453125" style="34" customWidth="1"/>
    <col min="7183" max="7426" width="11.453125" style="34"/>
    <col min="7427" max="7427" width="39.453125" style="34" customWidth="1"/>
    <col min="7428" max="7428" width="33.54296875" style="34" customWidth="1"/>
    <col min="7429" max="7429" width="14.54296875" style="34" customWidth="1"/>
    <col min="7430" max="7430" width="14.453125" style="34" customWidth="1"/>
    <col min="7431" max="7431" width="12.81640625" style="34" customWidth="1"/>
    <col min="7432" max="7432" width="14.453125" style="34" customWidth="1"/>
    <col min="7433" max="7433" width="35.54296875" style="34" customWidth="1"/>
    <col min="7434" max="7434" width="8.453125" style="34" customWidth="1"/>
    <col min="7435" max="7435" width="13.453125" style="34" bestFit="1" customWidth="1"/>
    <col min="7436" max="7436" width="8.54296875" style="34" customWidth="1"/>
    <col min="7437" max="7437" width="9.453125" style="34" customWidth="1"/>
    <col min="7438" max="7438" width="8.453125" style="34" customWidth="1"/>
    <col min="7439" max="7682" width="11.453125" style="34"/>
    <col min="7683" max="7683" width="39.453125" style="34" customWidth="1"/>
    <col min="7684" max="7684" width="33.54296875" style="34" customWidth="1"/>
    <col min="7685" max="7685" width="14.54296875" style="34" customWidth="1"/>
    <col min="7686" max="7686" width="14.453125" style="34" customWidth="1"/>
    <col min="7687" max="7687" width="12.81640625" style="34" customWidth="1"/>
    <col min="7688" max="7688" width="14.453125" style="34" customWidth="1"/>
    <col min="7689" max="7689" width="35.54296875" style="34" customWidth="1"/>
    <col min="7690" max="7690" width="8.453125" style="34" customWidth="1"/>
    <col min="7691" max="7691" width="13.453125" style="34" bestFit="1" customWidth="1"/>
    <col min="7692" max="7692" width="8.54296875" style="34" customWidth="1"/>
    <col min="7693" max="7693" width="9.453125" style="34" customWidth="1"/>
    <col min="7694" max="7694" width="8.453125" style="34" customWidth="1"/>
    <col min="7695" max="7938" width="11.453125" style="34"/>
    <col min="7939" max="7939" width="39.453125" style="34" customWidth="1"/>
    <col min="7940" max="7940" width="33.54296875" style="34" customWidth="1"/>
    <col min="7941" max="7941" width="14.54296875" style="34" customWidth="1"/>
    <col min="7942" max="7942" width="14.453125" style="34" customWidth="1"/>
    <col min="7943" max="7943" width="12.81640625" style="34" customWidth="1"/>
    <col min="7944" max="7944" width="14.453125" style="34" customWidth="1"/>
    <col min="7945" max="7945" width="35.54296875" style="34" customWidth="1"/>
    <col min="7946" max="7946" width="8.453125" style="34" customWidth="1"/>
    <col min="7947" max="7947" width="13.453125" style="34" bestFit="1" customWidth="1"/>
    <col min="7948" max="7948" width="8.54296875" style="34" customWidth="1"/>
    <col min="7949" max="7949" width="9.453125" style="34" customWidth="1"/>
    <col min="7950" max="7950" width="8.453125" style="34" customWidth="1"/>
    <col min="7951" max="8194" width="11.453125" style="34"/>
    <col min="8195" max="8195" width="39.453125" style="34" customWidth="1"/>
    <col min="8196" max="8196" width="33.54296875" style="34" customWidth="1"/>
    <col min="8197" max="8197" width="14.54296875" style="34" customWidth="1"/>
    <col min="8198" max="8198" width="14.453125" style="34" customWidth="1"/>
    <col min="8199" max="8199" width="12.81640625" style="34" customWidth="1"/>
    <col min="8200" max="8200" width="14.453125" style="34" customWidth="1"/>
    <col min="8201" max="8201" width="35.54296875" style="34" customWidth="1"/>
    <col min="8202" max="8202" width="8.453125" style="34" customWidth="1"/>
    <col min="8203" max="8203" width="13.453125" style="34" bestFit="1" customWidth="1"/>
    <col min="8204" max="8204" width="8.54296875" style="34" customWidth="1"/>
    <col min="8205" max="8205" width="9.453125" style="34" customWidth="1"/>
    <col min="8206" max="8206" width="8.453125" style="34" customWidth="1"/>
    <col min="8207" max="8450" width="11.453125" style="34"/>
    <col min="8451" max="8451" width="39.453125" style="34" customWidth="1"/>
    <col min="8452" max="8452" width="33.54296875" style="34" customWidth="1"/>
    <col min="8453" max="8453" width="14.54296875" style="34" customWidth="1"/>
    <col min="8454" max="8454" width="14.453125" style="34" customWidth="1"/>
    <col min="8455" max="8455" width="12.81640625" style="34" customWidth="1"/>
    <col min="8456" max="8456" width="14.453125" style="34" customWidth="1"/>
    <col min="8457" max="8457" width="35.54296875" style="34" customWidth="1"/>
    <col min="8458" max="8458" width="8.453125" style="34" customWidth="1"/>
    <col min="8459" max="8459" width="13.453125" style="34" bestFit="1" customWidth="1"/>
    <col min="8460" max="8460" width="8.54296875" style="34" customWidth="1"/>
    <col min="8461" max="8461" width="9.453125" style="34" customWidth="1"/>
    <col min="8462" max="8462" width="8.453125" style="34" customWidth="1"/>
    <col min="8463" max="8706" width="11.453125" style="34"/>
    <col min="8707" max="8707" width="39.453125" style="34" customWidth="1"/>
    <col min="8708" max="8708" width="33.54296875" style="34" customWidth="1"/>
    <col min="8709" max="8709" width="14.54296875" style="34" customWidth="1"/>
    <col min="8710" max="8710" width="14.453125" style="34" customWidth="1"/>
    <col min="8711" max="8711" width="12.81640625" style="34" customWidth="1"/>
    <col min="8712" max="8712" width="14.453125" style="34" customWidth="1"/>
    <col min="8713" max="8713" width="35.54296875" style="34" customWidth="1"/>
    <col min="8714" max="8714" width="8.453125" style="34" customWidth="1"/>
    <col min="8715" max="8715" width="13.453125" style="34" bestFit="1" customWidth="1"/>
    <col min="8716" max="8716" width="8.54296875" style="34" customWidth="1"/>
    <col min="8717" max="8717" width="9.453125" style="34" customWidth="1"/>
    <col min="8718" max="8718" width="8.453125" style="34" customWidth="1"/>
    <col min="8719" max="8962" width="11.453125" style="34"/>
    <col min="8963" max="8963" width="39.453125" style="34" customWidth="1"/>
    <col min="8964" max="8964" width="33.54296875" style="34" customWidth="1"/>
    <col min="8965" max="8965" width="14.54296875" style="34" customWidth="1"/>
    <col min="8966" max="8966" width="14.453125" style="34" customWidth="1"/>
    <col min="8967" max="8967" width="12.81640625" style="34" customWidth="1"/>
    <col min="8968" max="8968" width="14.453125" style="34" customWidth="1"/>
    <col min="8969" max="8969" width="35.54296875" style="34" customWidth="1"/>
    <col min="8970" max="8970" width="8.453125" style="34" customWidth="1"/>
    <col min="8971" max="8971" width="13.453125" style="34" bestFit="1" customWidth="1"/>
    <col min="8972" max="8972" width="8.54296875" style="34" customWidth="1"/>
    <col min="8973" max="8973" width="9.453125" style="34" customWidth="1"/>
    <col min="8974" max="8974" width="8.453125" style="34" customWidth="1"/>
    <col min="8975" max="9218" width="11.453125" style="34"/>
    <col min="9219" max="9219" width="39.453125" style="34" customWidth="1"/>
    <col min="9220" max="9220" width="33.54296875" style="34" customWidth="1"/>
    <col min="9221" max="9221" width="14.54296875" style="34" customWidth="1"/>
    <col min="9222" max="9222" width="14.453125" style="34" customWidth="1"/>
    <col min="9223" max="9223" width="12.81640625" style="34" customWidth="1"/>
    <col min="9224" max="9224" width="14.453125" style="34" customWidth="1"/>
    <col min="9225" max="9225" width="35.54296875" style="34" customWidth="1"/>
    <col min="9226" max="9226" width="8.453125" style="34" customWidth="1"/>
    <col min="9227" max="9227" width="13.453125" style="34" bestFit="1" customWidth="1"/>
    <col min="9228" max="9228" width="8.54296875" style="34" customWidth="1"/>
    <col min="9229" max="9229" width="9.453125" style="34" customWidth="1"/>
    <col min="9230" max="9230" width="8.453125" style="34" customWidth="1"/>
    <col min="9231" max="9474" width="11.453125" style="34"/>
    <col min="9475" max="9475" width="39.453125" style="34" customWidth="1"/>
    <col min="9476" max="9476" width="33.54296875" style="34" customWidth="1"/>
    <col min="9477" max="9477" width="14.54296875" style="34" customWidth="1"/>
    <col min="9478" max="9478" width="14.453125" style="34" customWidth="1"/>
    <col min="9479" max="9479" width="12.81640625" style="34" customWidth="1"/>
    <col min="9480" max="9480" width="14.453125" style="34" customWidth="1"/>
    <col min="9481" max="9481" width="35.54296875" style="34" customWidth="1"/>
    <col min="9482" max="9482" width="8.453125" style="34" customWidth="1"/>
    <col min="9483" max="9483" width="13.453125" style="34" bestFit="1" customWidth="1"/>
    <col min="9484" max="9484" width="8.54296875" style="34" customWidth="1"/>
    <col min="9485" max="9485" width="9.453125" style="34" customWidth="1"/>
    <col min="9486" max="9486" width="8.453125" style="34" customWidth="1"/>
    <col min="9487" max="9730" width="11.453125" style="34"/>
    <col min="9731" max="9731" width="39.453125" style="34" customWidth="1"/>
    <col min="9732" max="9732" width="33.54296875" style="34" customWidth="1"/>
    <col min="9733" max="9733" width="14.54296875" style="34" customWidth="1"/>
    <col min="9734" max="9734" width="14.453125" style="34" customWidth="1"/>
    <col min="9735" max="9735" width="12.81640625" style="34" customWidth="1"/>
    <col min="9736" max="9736" width="14.453125" style="34" customWidth="1"/>
    <col min="9737" max="9737" width="35.54296875" style="34" customWidth="1"/>
    <col min="9738" max="9738" width="8.453125" style="34" customWidth="1"/>
    <col min="9739" max="9739" width="13.453125" style="34" bestFit="1" customWidth="1"/>
    <col min="9740" max="9740" width="8.54296875" style="34" customWidth="1"/>
    <col min="9741" max="9741" width="9.453125" style="34" customWidth="1"/>
    <col min="9742" max="9742" width="8.453125" style="34" customWidth="1"/>
    <col min="9743" max="9986" width="11.453125" style="34"/>
    <col min="9987" max="9987" width="39.453125" style="34" customWidth="1"/>
    <col min="9988" max="9988" width="33.54296875" style="34" customWidth="1"/>
    <col min="9989" max="9989" width="14.54296875" style="34" customWidth="1"/>
    <col min="9990" max="9990" width="14.453125" style="34" customWidth="1"/>
    <col min="9991" max="9991" width="12.81640625" style="34" customWidth="1"/>
    <col min="9992" max="9992" width="14.453125" style="34" customWidth="1"/>
    <col min="9993" max="9993" width="35.54296875" style="34" customWidth="1"/>
    <col min="9994" max="9994" width="8.453125" style="34" customWidth="1"/>
    <col min="9995" max="9995" width="13.453125" style="34" bestFit="1" customWidth="1"/>
    <col min="9996" max="9996" width="8.54296875" style="34" customWidth="1"/>
    <col min="9997" max="9997" width="9.453125" style="34" customWidth="1"/>
    <col min="9998" max="9998" width="8.453125" style="34" customWidth="1"/>
    <col min="9999" max="10242" width="11.453125" style="34"/>
    <col min="10243" max="10243" width="39.453125" style="34" customWidth="1"/>
    <col min="10244" max="10244" width="33.54296875" style="34" customWidth="1"/>
    <col min="10245" max="10245" width="14.54296875" style="34" customWidth="1"/>
    <col min="10246" max="10246" width="14.453125" style="34" customWidth="1"/>
    <col min="10247" max="10247" width="12.81640625" style="34" customWidth="1"/>
    <col min="10248" max="10248" width="14.453125" style="34" customWidth="1"/>
    <col min="10249" max="10249" width="35.54296875" style="34" customWidth="1"/>
    <col min="10250" max="10250" width="8.453125" style="34" customWidth="1"/>
    <col min="10251" max="10251" width="13.453125" style="34" bestFit="1" customWidth="1"/>
    <col min="10252" max="10252" width="8.54296875" style="34" customWidth="1"/>
    <col min="10253" max="10253" width="9.453125" style="34" customWidth="1"/>
    <col min="10254" max="10254" width="8.453125" style="34" customWidth="1"/>
    <col min="10255" max="10498" width="11.453125" style="34"/>
    <col min="10499" max="10499" width="39.453125" style="34" customWidth="1"/>
    <col min="10500" max="10500" width="33.54296875" style="34" customWidth="1"/>
    <col min="10501" max="10501" width="14.54296875" style="34" customWidth="1"/>
    <col min="10502" max="10502" width="14.453125" style="34" customWidth="1"/>
    <col min="10503" max="10503" width="12.81640625" style="34" customWidth="1"/>
    <col min="10504" max="10504" width="14.453125" style="34" customWidth="1"/>
    <col min="10505" max="10505" width="35.54296875" style="34" customWidth="1"/>
    <col min="10506" max="10506" width="8.453125" style="34" customWidth="1"/>
    <col min="10507" max="10507" width="13.453125" style="34" bestFit="1" customWidth="1"/>
    <col min="10508" max="10508" width="8.54296875" style="34" customWidth="1"/>
    <col min="10509" max="10509" width="9.453125" style="34" customWidth="1"/>
    <col min="10510" max="10510" width="8.453125" style="34" customWidth="1"/>
    <col min="10511" max="10754" width="11.453125" style="34"/>
    <col min="10755" max="10755" width="39.453125" style="34" customWidth="1"/>
    <col min="10756" max="10756" width="33.54296875" style="34" customWidth="1"/>
    <col min="10757" max="10757" width="14.54296875" style="34" customWidth="1"/>
    <col min="10758" max="10758" width="14.453125" style="34" customWidth="1"/>
    <col min="10759" max="10759" width="12.81640625" style="34" customWidth="1"/>
    <col min="10760" max="10760" width="14.453125" style="34" customWidth="1"/>
    <col min="10761" max="10761" width="35.54296875" style="34" customWidth="1"/>
    <col min="10762" max="10762" width="8.453125" style="34" customWidth="1"/>
    <col min="10763" max="10763" width="13.453125" style="34" bestFit="1" customWidth="1"/>
    <col min="10764" max="10764" width="8.54296875" style="34" customWidth="1"/>
    <col min="10765" max="10765" width="9.453125" style="34" customWidth="1"/>
    <col min="10766" max="10766" width="8.453125" style="34" customWidth="1"/>
    <col min="10767" max="11010" width="11.453125" style="34"/>
    <col min="11011" max="11011" width="39.453125" style="34" customWidth="1"/>
    <col min="11012" max="11012" width="33.54296875" style="34" customWidth="1"/>
    <col min="11013" max="11013" width="14.54296875" style="34" customWidth="1"/>
    <col min="11014" max="11014" width="14.453125" style="34" customWidth="1"/>
    <col min="11015" max="11015" width="12.81640625" style="34" customWidth="1"/>
    <col min="11016" max="11016" width="14.453125" style="34" customWidth="1"/>
    <col min="11017" max="11017" width="35.54296875" style="34" customWidth="1"/>
    <col min="11018" max="11018" width="8.453125" style="34" customWidth="1"/>
    <col min="11019" max="11019" width="13.453125" style="34" bestFit="1" customWidth="1"/>
    <col min="11020" max="11020" width="8.54296875" style="34" customWidth="1"/>
    <col min="11021" max="11021" width="9.453125" style="34" customWidth="1"/>
    <col min="11022" max="11022" width="8.453125" style="34" customWidth="1"/>
    <col min="11023" max="11266" width="11.453125" style="34"/>
    <col min="11267" max="11267" width="39.453125" style="34" customWidth="1"/>
    <col min="11268" max="11268" width="33.54296875" style="34" customWidth="1"/>
    <col min="11269" max="11269" width="14.54296875" style="34" customWidth="1"/>
    <col min="11270" max="11270" width="14.453125" style="34" customWidth="1"/>
    <col min="11271" max="11271" width="12.81640625" style="34" customWidth="1"/>
    <col min="11272" max="11272" width="14.453125" style="34" customWidth="1"/>
    <col min="11273" max="11273" width="35.54296875" style="34" customWidth="1"/>
    <col min="11274" max="11274" width="8.453125" style="34" customWidth="1"/>
    <col min="11275" max="11275" width="13.453125" style="34" bestFit="1" customWidth="1"/>
    <col min="11276" max="11276" width="8.54296875" style="34" customWidth="1"/>
    <col min="11277" max="11277" width="9.453125" style="34" customWidth="1"/>
    <col min="11278" max="11278" width="8.453125" style="34" customWidth="1"/>
    <col min="11279" max="11522" width="11.453125" style="34"/>
    <col min="11523" max="11523" width="39.453125" style="34" customWidth="1"/>
    <col min="11524" max="11524" width="33.54296875" style="34" customWidth="1"/>
    <col min="11525" max="11525" width="14.54296875" style="34" customWidth="1"/>
    <col min="11526" max="11526" width="14.453125" style="34" customWidth="1"/>
    <col min="11527" max="11527" width="12.81640625" style="34" customWidth="1"/>
    <col min="11528" max="11528" width="14.453125" style="34" customWidth="1"/>
    <col min="11529" max="11529" width="35.54296875" style="34" customWidth="1"/>
    <col min="11530" max="11530" width="8.453125" style="34" customWidth="1"/>
    <col min="11531" max="11531" width="13.453125" style="34" bestFit="1" customWidth="1"/>
    <col min="11532" max="11532" width="8.54296875" style="34" customWidth="1"/>
    <col min="11533" max="11533" width="9.453125" style="34" customWidth="1"/>
    <col min="11534" max="11534" width="8.453125" style="34" customWidth="1"/>
    <col min="11535" max="11778" width="11.453125" style="34"/>
    <col min="11779" max="11779" width="39.453125" style="34" customWidth="1"/>
    <col min="11780" max="11780" width="33.54296875" style="34" customWidth="1"/>
    <col min="11781" max="11781" width="14.54296875" style="34" customWidth="1"/>
    <col min="11782" max="11782" width="14.453125" style="34" customWidth="1"/>
    <col min="11783" max="11783" width="12.81640625" style="34" customWidth="1"/>
    <col min="11784" max="11784" width="14.453125" style="34" customWidth="1"/>
    <col min="11785" max="11785" width="35.54296875" style="34" customWidth="1"/>
    <col min="11786" max="11786" width="8.453125" style="34" customWidth="1"/>
    <col min="11787" max="11787" width="13.453125" style="34" bestFit="1" customWidth="1"/>
    <col min="11788" max="11788" width="8.54296875" style="34" customWidth="1"/>
    <col min="11789" max="11789" width="9.453125" style="34" customWidth="1"/>
    <col min="11790" max="11790" width="8.453125" style="34" customWidth="1"/>
    <col min="11791" max="12034" width="11.453125" style="34"/>
    <col min="12035" max="12035" width="39.453125" style="34" customWidth="1"/>
    <col min="12036" max="12036" width="33.54296875" style="34" customWidth="1"/>
    <col min="12037" max="12037" width="14.54296875" style="34" customWidth="1"/>
    <col min="12038" max="12038" width="14.453125" style="34" customWidth="1"/>
    <col min="12039" max="12039" width="12.81640625" style="34" customWidth="1"/>
    <col min="12040" max="12040" width="14.453125" style="34" customWidth="1"/>
    <col min="12041" max="12041" width="35.54296875" style="34" customWidth="1"/>
    <col min="12042" max="12042" width="8.453125" style="34" customWidth="1"/>
    <col min="12043" max="12043" width="13.453125" style="34" bestFit="1" customWidth="1"/>
    <col min="12044" max="12044" width="8.54296875" style="34" customWidth="1"/>
    <col min="12045" max="12045" width="9.453125" style="34" customWidth="1"/>
    <col min="12046" max="12046" width="8.453125" style="34" customWidth="1"/>
    <col min="12047" max="12290" width="11.453125" style="34"/>
    <col min="12291" max="12291" width="39.453125" style="34" customWidth="1"/>
    <col min="12292" max="12292" width="33.54296875" style="34" customWidth="1"/>
    <col min="12293" max="12293" width="14.54296875" style="34" customWidth="1"/>
    <col min="12294" max="12294" width="14.453125" style="34" customWidth="1"/>
    <col min="12295" max="12295" width="12.81640625" style="34" customWidth="1"/>
    <col min="12296" max="12296" width="14.453125" style="34" customWidth="1"/>
    <col min="12297" max="12297" width="35.54296875" style="34" customWidth="1"/>
    <col min="12298" max="12298" width="8.453125" style="34" customWidth="1"/>
    <col min="12299" max="12299" width="13.453125" style="34" bestFit="1" customWidth="1"/>
    <col min="12300" max="12300" width="8.54296875" style="34" customWidth="1"/>
    <col min="12301" max="12301" width="9.453125" style="34" customWidth="1"/>
    <col min="12302" max="12302" width="8.453125" style="34" customWidth="1"/>
    <col min="12303" max="12546" width="11.453125" style="34"/>
    <col min="12547" max="12547" width="39.453125" style="34" customWidth="1"/>
    <col min="12548" max="12548" width="33.54296875" style="34" customWidth="1"/>
    <col min="12549" max="12549" width="14.54296875" style="34" customWidth="1"/>
    <col min="12550" max="12550" width="14.453125" style="34" customWidth="1"/>
    <col min="12551" max="12551" width="12.81640625" style="34" customWidth="1"/>
    <col min="12552" max="12552" width="14.453125" style="34" customWidth="1"/>
    <col min="12553" max="12553" width="35.54296875" style="34" customWidth="1"/>
    <col min="12554" max="12554" width="8.453125" style="34" customWidth="1"/>
    <col min="12555" max="12555" width="13.453125" style="34" bestFit="1" customWidth="1"/>
    <col min="12556" max="12556" width="8.54296875" style="34" customWidth="1"/>
    <col min="12557" max="12557" width="9.453125" style="34" customWidth="1"/>
    <col min="12558" max="12558" width="8.453125" style="34" customWidth="1"/>
    <col min="12559" max="12802" width="11.453125" style="34"/>
    <col min="12803" max="12803" width="39.453125" style="34" customWidth="1"/>
    <col min="12804" max="12804" width="33.54296875" style="34" customWidth="1"/>
    <col min="12805" max="12805" width="14.54296875" style="34" customWidth="1"/>
    <col min="12806" max="12806" width="14.453125" style="34" customWidth="1"/>
    <col min="12807" max="12807" width="12.81640625" style="34" customWidth="1"/>
    <col min="12808" max="12808" width="14.453125" style="34" customWidth="1"/>
    <col min="12809" max="12809" width="35.54296875" style="34" customWidth="1"/>
    <col min="12810" max="12810" width="8.453125" style="34" customWidth="1"/>
    <col min="12811" max="12811" width="13.453125" style="34" bestFit="1" customWidth="1"/>
    <col min="12812" max="12812" width="8.54296875" style="34" customWidth="1"/>
    <col min="12813" max="12813" width="9.453125" style="34" customWidth="1"/>
    <col min="12814" max="12814" width="8.453125" style="34" customWidth="1"/>
    <col min="12815" max="13058" width="11.453125" style="34"/>
    <col min="13059" max="13059" width="39.453125" style="34" customWidth="1"/>
    <col min="13060" max="13060" width="33.54296875" style="34" customWidth="1"/>
    <col min="13061" max="13061" width="14.54296875" style="34" customWidth="1"/>
    <col min="13062" max="13062" width="14.453125" style="34" customWidth="1"/>
    <col min="13063" max="13063" width="12.81640625" style="34" customWidth="1"/>
    <col min="13064" max="13064" width="14.453125" style="34" customWidth="1"/>
    <col min="13065" max="13065" width="35.54296875" style="34" customWidth="1"/>
    <col min="13066" max="13066" width="8.453125" style="34" customWidth="1"/>
    <col min="13067" max="13067" width="13.453125" style="34" bestFit="1" customWidth="1"/>
    <col min="13068" max="13068" width="8.54296875" style="34" customWidth="1"/>
    <col min="13069" max="13069" width="9.453125" style="34" customWidth="1"/>
    <col min="13070" max="13070" width="8.453125" style="34" customWidth="1"/>
    <col min="13071" max="13314" width="11.453125" style="34"/>
    <col min="13315" max="13315" width="39.453125" style="34" customWidth="1"/>
    <col min="13316" max="13316" width="33.54296875" style="34" customWidth="1"/>
    <col min="13317" max="13317" width="14.54296875" style="34" customWidth="1"/>
    <col min="13318" max="13318" width="14.453125" style="34" customWidth="1"/>
    <col min="13319" max="13319" width="12.81640625" style="34" customWidth="1"/>
    <col min="13320" max="13320" width="14.453125" style="34" customWidth="1"/>
    <col min="13321" max="13321" width="35.54296875" style="34" customWidth="1"/>
    <col min="13322" max="13322" width="8.453125" style="34" customWidth="1"/>
    <col min="13323" max="13323" width="13.453125" style="34" bestFit="1" customWidth="1"/>
    <col min="13324" max="13324" width="8.54296875" style="34" customWidth="1"/>
    <col min="13325" max="13325" width="9.453125" style="34" customWidth="1"/>
    <col min="13326" max="13326" width="8.453125" style="34" customWidth="1"/>
    <col min="13327" max="13570" width="11.453125" style="34"/>
    <col min="13571" max="13571" width="39.453125" style="34" customWidth="1"/>
    <col min="13572" max="13572" width="33.54296875" style="34" customWidth="1"/>
    <col min="13573" max="13573" width="14.54296875" style="34" customWidth="1"/>
    <col min="13574" max="13574" width="14.453125" style="34" customWidth="1"/>
    <col min="13575" max="13575" width="12.81640625" style="34" customWidth="1"/>
    <col min="13576" max="13576" width="14.453125" style="34" customWidth="1"/>
    <col min="13577" max="13577" width="35.54296875" style="34" customWidth="1"/>
    <col min="13578" max="13578" width="8.453125" style="34" customWidth="1"/>
    <col min="13579" max="13579" width="13.453125" style="34" bestFit="1" customWidth="1"/>
    <col min="13580" max="13580" width="8.54296875" style="34" customWidth="1"/>
    <col min="13581" max="13581" width="9.453125" style="34" customWidth="1"/>
    <col min="13582" max="13582" width="8.453125" style="34" customWidth="1"/>
    <col min="13583" max="13826" width="11.453125" style="34"/>
    <col min="13827" max="13827" width="39.453125" style="34" customWidth="1"/>
    <col min="13828" max="13828" width="33.54296875" style="34" customWidth="1"/>
    <col min="13829" max="13829" width="14.54296875" style="34" customWidth="1"/>
    <col min="13830" max="13830" width="14.453125" style="34" customWidth="1"/>
    <col min="13831" max="13831" width="12.81640625" style="34" customWidth="1"/>
    <col min="13832" max="13832" width="14.453125" style="34" customWidth="1"/>
    <col min="13833" max="13833" width="35.54296875" style="34" customWidth="1"/>
    <col min="13834" max="13834" width="8.453125" style="34" customWidth="1"/>
    <col min="13835" max="13835" width="13.453125" style="34" bestFit="1" customWidth="1"/>
    <col min="13836" max="13836" width="8.54296875" style="34" customWidth="1"/>
    <col min="13837" max="13837" width="9.453125" style="34" customWidth="1"/>
    <col min="13838" max="13838" width="8.453125" style="34" customWidth="1"/>
    <col min="13839" max="14082" width="11.453125" style="34"/>
    <col min="14083" max="14083" width="39.453125" style="34" customWidth="1"/>
    <col min="14084" max="14084" width="33.54296875" style="34" customWidth="1"/>
    <col min="14085" max="14085" width="14.54296875" style="34" customWidth="1"/>
    <col min="14086" max="14086" width="14.453125" style="34" customWidth="1"/>
    <col min="14087" max="14087" width="12.81640625" style="34" customWidth="1"/>
    <col min="14088" max="14088" width="14.453125" style="34" customWidth="1"/>
    <col min="14089" max="14089" width="35.54296875" style="34" customWidth="1"/>
    <col min="14090" max="14090" width="8.453125" style="34" customWidth="1"/>
    <col min="14091" max="14091" width="13.453125" style="34" bestFit="1" customWidth="1"/>
    <col min="14092" max="14092" width="8.54296875" style="34" customWidth="1"/>
    <col min="14093" max="14093" width="9.453125" style="34" customWidth="1"/>
    <col min="14094" max="14094" width="8.453125" style="34" customWidth="1"/>
    <col min="14095" max="14338" width="11.453125" style="34"/>
    <col min="14339" max="14339" width="39.453125" style="34" customWidth="1"/>
    <col min="14340" max="14340" width="33.54296875" style="34" customWidth="1"/>
    <col min="14341" max="14341" width="14.54296875" style="34" customWidth="1"/>
    <col min="14342" max="14342" width="14.453125" style="34" customWidth="1"/>
    <col min="14343" max="14343" width="12.81640625" style="34" customWidth="1"/>
    <col min="14344" max="14344" width="14.453125" style="34" customWidth="1"/>
    <col min="14345" max="14345" width="35.54296875" style="34" customWidth="1"/>
    <col min="14346" max="14346" width="8.453125" style="34" customWidth="1"/>
    <col min="14347" max="14347" width="13.453125" style="34" bestFit="1" customWidth="1"/>
    <col min="14348" max="14348" width="8.54296875" style="34" customWidth="1"/>
    <col min="14349" max="14349" width="9.453125" style="34" customWidth="1"/>
    <col min="14350" max="14350" width="8.453125" style="34" customWidth="1"/>
    <col min="14351" max="14594" width="11.453125" style="34"/>
    <col min="14595" max="14595" width="39.453125" style="34" customWidth="1"/>
    <col min="14596" max="14596" width="33.54296875" style="34" customWidth="1"/>
    <col min="14597" max="14597" width="14.54296875" style="34" customWidth="1"/>
    <col min="14598" max="14598" width="14.453125" style="34" customWidth="1"/>
    <col min="14599" max="14599" width="12.81640625" style="34" customWidth="1"/>
    <col min="14600" max="14600" width="14.453125" style="34" customWidth="1"/>
    <col min="14601" max="14601" width="35.54296875" style="34" customWidth="1"/>
    <col min="14602" max="14602" width="8.453125" style="34" customWidth="1"/>
    <col min="14603" max="14603" width="13.453125" style="34" bestFit="1" customWidth="1"/>
    <col min="14604" max="14604" width="8.54296875" style="34" customWidth="1"/>
    <col min="14605" max="14605" width="9.453125" style="34" customWidth="1"/>
    <col min="14606" max="14606" width="8.453125" style="34" customWidth="1"/>
    <col min="14607" max="14850" width="11.453125" style="34"/>
    <col min="14851" max="14851" width="39.453125" style="34" customWidth="1"/>
    <col min="14852" max="14852" width="33.54296875" style="34" customWidth="1"/>
    <col min="14853" max="14853" width="14.54296875" style="34" customWidth="1"/>
    <col min="14854" max="14854" width="14.453125" style="34" customWidth="1"/>
    <col min="14855" max="14855" width="12.81640625" style="34" customWidth="1"/>
    <col min="14856" max="14856" width="14.453125" style="34" customWidth="1"/>
    <col min="14857" max="14857" width="35.54296875" style="34" customWidth="1"/>
    <col min="14858" max="14858" width="8.453125" style="34" customWidth="1"/>
    <col min="14859" max="14859" width="13.453125" style="34" bestFit="1" customWidth="1"/>
    <col min="14860" max="14860" width="8.54296875" style="34" customWidth="1"/>
    <col min="14861" max="14861" width="9.453125" style="34" customWidth="1"/>
    <col min="14862" max="14862" width="8.453125" style="34" customWidth="1"/>
    <col min="14863" max="15106" width="11.453125" style="34"/>
    <col min="15107" max="15107" width="39.453125" style="34" customWidth="1"/>
    <col min="15108" max="15108" width="33.54296875" style="34" customWidth="1"/>
    <col min="15109" max="15109" width="14.54296875" style="34" customWidth="1"/>
    <col min="15110" max="15110" width="14.453125" style="34" customWidth="1"/>
    <col min="15111" max="15111" width="12.81640625" style="34" customWidth="1"/>
    <col min="15112" max="15112" width="14.453125" style="34" customWidth="1"/>
    <col min="15113" max="15113" width="35.54296875" style="34" customWidth="1"/>
    <col min="15114" max="15114" width="8.453125" style="34" customWidth="1"/>
    <col min="15115" max="15115" width="13.453125" style="34" bestFit="1" customWidth="1"/>
    <col min="15116" max="15116" width="8.54296875" style="34" customWidth="1"/>
    <col min="15117" max="15117" width="9.453125" style="34" customWidth="1"/>
    <col min="15118" max="15118" width="8.453125" style="34" customWidth="1"/>
    <col min="15119" max="15362" width="11.453125" style="34"/>
    <col min="15363" max="15363" width="39.453125" style="34" customWidth="1"/>
    <col min="15364" max="15364" width="33.54296875" style="34" customWidth="1"/>
    <col min="15365" max="15365" width="14.54296875" style="34" customWidth="1"/>
    <col min="15366" max="15366" width="14.453125" style="34" customWidth="1"/>
    <col min="15367" max="15367" width="12.81640625" style="34" customWidth="1"/>
    <col min="15368" max="15368" width="14.453125" style="34" customWidth="1"/>
    <col min="15369" max="15369" width="35.54296875" style="34" customWidth="1"/>
    <col min="15370" max="15370" width="8.453125" style="34" customWidth="1"/>
    <col min="15371" max="15371" width="13.453125" style="34" bestFit="1" customWidth="1"/>
    <col min="15372" max="15372" width="8.54296875" style="34" customWidth="1"/>
    <col min="15373" max="15373" width="9.453125" style="34" customWidth="1"/>
    <col min="15374" max="15374" width="8.453125" style="34" customWidth="1"/>
    <col min="15375" max="15618" width="11.453125" style="34"/>
    <col min="15619" max="15619" width="39.453125" style="34" customWidth="1"/>
    <col min="15620" max="15620" width="33.54296875" style="34" customWidth="1"/>
    <col min="15621" max="15621" width="14.54296875" style="34" customWidth="1"/>
    <col min="15622" max="15622" width="14.453125" style="34" customWidth="1"/>
    <col min="15623" max="15623" width="12.81640625" style="34" customWidth="1"/>
    <col min="15624" max="15624" width="14.453125" style="34" customWidth="1"/>
    <col min="15625" max="15625" width="35.54296875" style="34" customWidth="1"/>
    <col min="15626" max="15626" width="8.453125" style="34" customWidth="1"/>
    <col min="15627" max="15627" width="13.453125" style="34" bestFit="1" customWidth="1"/>
    <col min="15628" max="15628" width="8.54296875" style="34" customWidth="1"/>
    <col min="15629" max="15629" width="9.453125" style="34" customWidth="1"/>
    <col min="15630" max="15630" width="8.453125" style="34" customWidth="1"/>
    <col min="15631" max="15874" width="11.453125" style="34"/>
    <col min="15875" max="15875" width="39.453125" style="34" customWidth="1"/>
    <col min="15876" max="15876" width="33.54296875" style="34" customWidth="1"/>
    <col min="15877" max="15877" width="14.54296875" style="34" customWidth="1"/>
    <col min="15878" max="15878" width="14.453125" style="34" customWidth="1"/>
    <col min="15879" max="15879" width="12.81640625" style="34" customWidth="1"/>
    <col min="15880" max="15880" width="14.453125" style="34" customWidth="1"/>
    <col min="15881" max="15881" width="35.54296875" style="34" customWidth="1"/>
    <col min="15882" max="15882" width="8.453125" style="34" customWidth="1"/>
    <col min="15883" max="15883" width="13.453125" style="34" bestFit="1" customWidth="1"/>
    <col min="15884" max="15884" width="8.54296875" style="34" customWidth="1"/>
    <col min="15885" max="15885" width="9.453125" style="34" customWidth="1"/>
    <col min="15886" max="15886" width="8.453125" style="34" customWidth="1"/>
    <col min="15887" max="16130" width="11.453125" style="34"/>
    <col min="16131" max="16131" width="39.453125" style="34" customWidth="1"/>
    <col min="16132" max="16132" width="33.54296875" style="34" customWidth="1"/>
    <col min="16133" max="16133" width="14.54296875" style="34" customWidth="1"/>
    <col min="16134" max="16134" width="14.453125" style="34" customWidth="1"/>
    <col min="16135" max="16135" width="12.81640625" style="34" customWidth="1"/>
    <col min="16136" max="16136" width="14.453125" style="34" customWidth="1"/>
    <col min="16137" max="16137" width="35.54296875" style="34" customWidth="1"/>
    <col min="16138" max="16138" width="8.453125" style="34" customWidth="1"/>
    <col min="16139" max="16139" width="13.453125" style="34" bestFit="1" customWidth="1"/>
    <col min="16140" max="16140" width="8.54296875" style="34" customWidth="1"/>
    <col min="16141" max="16141" width="9.453125" style="34" customWidth="1"/>
    <col min="16142" max="16142" width="8.453125" style="34" customWidth="1"/>
    <col min="16143" max="16384" width="11.453125" style="34"/>
  </cols>
  <sheetData>
    <row r="1" spans="1:11" ht="110.15" customHeight="1" x14ac:dyDescent="0.25">
      <c r="B1" s="154"/>
      <c r="C1" s="154"/>
      <c r="D1" s="154"/>
      <c r="E1" s="154"/>
      <c r="F1" s="154"/>
      <c r="G1" s="154"/>
      <c r="H1" s="154"/>
      <c r="I1" s="154"/>
    </row>
    <row r="2" spans="1:11" ht="50.15" customHeight="1" x14ac:dyDescent="0.25">
      <c r="A2" s="79"/>
      <c r="B2" s="246" t="s">
        <v>46</v>
      </c>
      <c r="C2" s="246"/>
      <c r="D2" s="246"/>
      <c r="E2" s="246"/>
      <c r="F2" s="246"/>
      <c r="G2" s="246"/>
      <c r="H2" s="246"/>
      <c r="I2" s="246"/>
    </row>
    <row r="3" spans="1:11" ht="30" customHeight="1" x14ac:dyDescent="0.25">
      <c r="B3" s="69"/>
      <c r="C3" s="69"/>
      <c r="D3" s="69"/>
      <c r="E3" s="69"/>
      <c r="F3" s="69"/>
      <c r="G3" s="69"/>
      <c r="H3" s="69"/>
      <c r="I3" s="69"/>
    </row>
    <row r="4" spans="1:11" ht="22" customHeight="1" x14ac:dyDescent="0.25">
      <c r="B4" s="82" t="s">
        <v>142</v>
      </c>
      <c r="C4" s="200">
        <f>Kalkulationshilfe!C7</f>
        <v>0</v>
      </c>
      <c r="D4" s="151"/>
      <c r="E4" s="151"/>
      <c r="F4" s="151"/>
      <c r="G4" s="152"/>
      <c r="I4" s="221"/>
      <c r="J4" s="175"/>
      <c r="K4" s="175"/>
    </row>
    <row r="5" spans="1:11" ht="22" customHeight="1" x14ac:dyDescent="0.25">
      <c r="B5" s="82" t="s">
        <v>149</v>
      </c>
      <c r="C5" s="200">
        <f>Kalkulationshilfe!C8</f>
        <v>0</v>
      </c>
      <c r="D5" s="151"/>
      <c r="E5" s="151"/>
      <c r="F5" s="151"/>
      <c r="G5" s="152"/>
      <c r="I5" s="138"/>
      <c r="J5" s="56"/>
      <c r="K5" s="56"/>
    </row>
    <row r="6" spans="1:11" ht="22" customHeight="1" x14ac:dyDescent="0.25">
      <c r="B6" s="82" t="s">
        <v>143</v>
      </c>
      <c r="C6" s="150">
        <f>Kalkulationshilfe!C9</f>
        <v>0</v>
      </c>
      <c r="D6" s="151"/>
      <c r="E6" s="151"/>
      <c r="F6" s="151"/>
      <c r="G6" s="152"/>
      <c r="I6" s="129"/>
    </row>
    <row r="7" spans="1:11" ht="22" customHeight="1" x14ac:dyDescent="0.25">
      <c r="B7" s="82" t="s">
        <v>144</v>
      </c>
      <c r="C7" s="150">
        <f>Kalkulationshilfe!C10</f>
        <v>0</v>
      </c>
      <c r="D7" s="198"/>
      <c r="E7" s="198"/>
      <c r="F7" s="198"/>
      <c r="G7" s="199"/>
    </row>
    <row r="8" spans="1:11" ht="22" customHeight="1" x14ac:dyDescent="0.25">
      <c r="B8" s="83" t="s">
        <v>145</v>
      </c>
      <c r="C8" s="150">
        <f>Kalkulationshilfe!C11</f>
        <v>0</v>
      </c>
      <c r="D8" s="201"/>
      <c r="E8" s="201"/>
      <c r="F8" s="201"/>
      <c r="G8" s="202"/>
    </row>
    <row r="9" spans="1:11" ht="15" customHeight="1" x14ac:dyDescent="0.25"/>
    <row r="10" spans="1:11" ht="34.5" customHeight="1" x14ac:dyDescent="0.25">
      <c r="B10" s="227" t="s">
        <v>72</v>
      </c>
      <c r="C10" s="228"/>
      <c r="D10" s="228"/>
      <c r="E10" s="228"/>
      <c r="F10" s="228"/>
      <c r="G10" s="228"/>
      <c r="H10" s="228"/>
      <c r="I10" s="229"/>
    </row>
    <row r="11" spans="1:11" ht="19.5" customHeight="1" x14ac:dyDescent="0.25"/>
    <row r="12" spans="1:11" ht="22" customHeight="1" x14ac:dyDescent="0.25">
      <c r="B12" s="218" t="s">
        <v>39</v>
      </c>
      <c r="C12" s="218"/>
      <c r="D12" s="218"/>
      <c r="E12" s="218"/>
      <c r="F12" s="218"/>
      <c r="G12" s="218"/>
      <c r="H12" s="218"/>
      <c r="I12" s="218"/>
    </row>
    <row r="13" spans="1:11" ht="20.25" customHeight="1" x14ac:dyDescent="0.25"/>
    <row r="14" spans="1:11" ht="40" customHeight="1" x14ac:dyDescent="0.25">
      <c r="A14" s="73"/>
      <c r="B14" s="226" t="s">
        <v>40</v>
      </c>
      <c r="C14" s="226"/>
      <c r="D14" s="226"/>
      <c r="E14" s="226"/>
      <c r="F14" s="226"/>
      <c r="G14" s="226"/>
      <c r="H14" s="226"/>
      <c r="I14" s="226"/>
    </row>
    <row r="15" spans="1:11" ht="20.149999999999999" customHeight="1" x14ac:dyDescent="0.25">
      <c r="A15" s="73"/>
      <c r="B15" s="222" t="s">
        <v>90</v>
      </c>
      <c r="C15" s="222"/>
      <c r="D15" s="222"/>
      <c r="E15" s="222"/>
      <c r="F15" s="222"/>
      <c r="G15" s="222"/>
      <c r="H15" s="222"/>
      <c r="I15" s="222"/>
    </row>
    <row r="16" spans="1:11" ht="10" customHeight="1" thickBot="1" x14ac:dyDescent="0.3">
      <c r="B16" s="64"/>
      <c r="C16" s="64"/>
      <c r="D16" s="64"/>
      <c r="E16" s="64"/>
      <c r="F16" s="64"/>
      <c r="G16" s="64"/>
      <c r="H16" s="64"/>
      <c r="I16" s="64"/>
    </row>
    <row r="17" spans="1:10" s="35" customFormat="1" ht="35.15" customHeight="1" thickBot="1" x14ac:dyDescent="0.3">
      <c r="B17" s="121" t="s">
        <v>82</v>
      </c>
      <c r="C17" s="114" t="s">
        <v>28</v>
      </c>
      <c r="D17" s="112" t="s">
        <v>112</v>
      </c>
      <c r="E17" s="114" t="s">
        <v>127</v>
      </c>
      <c r="F17" s="112" t="s">
        <v>29</v>
      </c>
      <c r="G17" s="114" t="s">
        <v>41</v>
      </c>
      <c r="H17" s="123" t="s">
        <v>111</v>
      </c>
      <c r="I17" s="122" t="s">
        <v>128</v>
      </c>
    </row>
    <row r="18" spans="1:10" s="35" customFormat="1" ht="100" customHeight="1" thickBot="1" x14ac:dyDescent="0.3">
      <c r="B18" s="80" t="s">
        <v>150</v>
      </c>
      <c r="C18" s="75" t="s">
        <v>151</v>
      </c>
      <c r="D18" s="54"/>
      <c r="E18" s="54"/>
      <c r="F18" s="54"/>
      <c r="G18" s="76"/>
      <c r="H18" s="58">
        <f>D18*F18*G18</f>
        <v>0</v>
      </c>
      <c r="I18" s="58">
        <f>E18*F18*G18</f>
        <v>0</v>
      </c>
      <c r="J18" s="46"/>
    </row>
    <row r="19" spans="1:10" s="35" customFormat="1" ht="35.15" customHeight="1" thickBot="1" x14ac:dyDescent="0.3">
      <c r="B19" s="117"/>
      <c r="C19" s="114" t="s">
        <v>28</v>
      </c>
      <c r="D19" s="112" t="s">
        <v>112</v>
      </c>
      <c r="E19" s="112" t="s">
        <v>127</v>
      </c>
      <c r="F19" s="162" t="s">
        <v>74</v>
      </c>
      <c r="G19" s="238"/>
      <c r="H19" s="119" t="s">
        <v>111</v>
      </c>
      <c r="I19" s="123" t="s">
        <v>128</v>
      </c>
    </row>
    <row r="20" spans="1:10" s="35" customFormat="1" ht="124.4" customHeight="1" thickBot="1" x14ac:dyDescent="0.3">
      <c r="B20" s="80" t="s">
        <v>150</v>
      </c>
      <c r="C20" s="75" t="s">
        <v>93</v>
      </c>
      <c r="D20" s="54"/>
      <c r="E20" s="54"/>
      <c r="F20" s="237"/>
      <c r="G20" s="237"/>
      <c r="H20" s="58">
        <f>D20*F20</f>
        <v>0</v>
      </c>
      <c r="I20" s="58">
        <f>E20*F20</f>
        <v>0</v>
      </c>
    </row>
    <row r="21" spans="1:10" s="35" customFormat="1" ht="38.25" customHeight="1" thickBot="1" x14ac:dyDescent="0.3">
      <c r="B21" s="117"/>
      <c r="C21" s="114" t="s">
        <v>28</v>
      </c>
      <c r="D21" s="112" t="s">
        <v>112</v>
      </c>
      <c r="E21" s="114" t="s">
        <v>127</v>
      </c>
      <c r="F21" s="112" t="s">
        <v>29</v>
      </c>
      <c r="G21" s="114" t="s">
        <v>92</v>
      </c>
      <c r="H21" s="123" t="s">
        <v>111</v>
      </c>
      <c r="I21" s="122" t="s">
        <v>128</v>
      </c>
    </row>
    <row r="22" spans="1:10" s="35" customFormat="1" ht="59.25" customHeight="1" x14ac:dyDescent="0.25">
      <c r="B22" s="81" t="s">
        <v>73</v>
      </c>
      <c r="C22" s="68" t="s">
        <v>94</v>
      </c>
      <c r="D22" s="51"/>
      <c r="E22" s="51"/>
      <c r="F22" s="51"/>
      <c r="G22" s="52"/>
      <c r="H22" s="52">
        <f>D22*F22*G22</f>
        <v>0</v>
      </c>
      <c r="I22" s="52">
        <f t="shared" ref="I22" si="0">E22*F22*G22</f>
        <v>0</v>
      </c>
    </row>
    <row r="23" spans="1:10" s="35" customFormat="1" ht="30" customHeight="1" x14ac:dyDescent="0.25">
      <c r="B23" s="215" t="s">
        <v>44</v>
      </c>
      <c r="C23" s="216"/>
      <c r="D23" s="216"/>
      <c r="E23" s="216"/>
      <c r="F23" s="216"/>
      <c r="G23" s="217"/>
      <c r="H23" s="78">
        <f>SUM(H18:H22)</f>
        <v>0</v>
      </c>
      <c r="I23" s="78">
        <f>SUM(I18:I22)</f>
        <v>0</v>
      </c>
    </row>
    <row r="24" spans="1:10" s="45" customFormat="1" ht="30" customHeight="1" x14ac:dyDescent="0.25">
      <c r="B24" s="239"/>
      <c r="C24" s="239"/>
      <c r="D24" s="239"/>
      <c r="E24" s="239"/>
      <c r="F24" s="239"/>
      <c r="G24" s="239"/>
      <c r="H24" s="239"/>
      <c r="I24" s="239"/>
    </row>
    <row r="25" spans="1:10" ht="40" customHeight="1" x14ac:dyDescent="0.25">
      <c r="A25" s="73"/>
      <c r="B25" s="226" t="s">
        <v>160</v>
      </c>
      <c r="C25" s="226"/>
      <c r="D25" s="226"/>
      <c r="E25" s="226"/>
      <c r="F25" s="226"/>
      <c r="G25" s="226"/>
      <c r="H25" s="226"/>
      <c r="I25" s="226"/>
    </row>
    <row r="26" spans="1:10" ht="34.5" customHeight="1" x14ac:dyDescent="0.25">
      <c r="A26" s="73"/>
      <c r="B26" s="214" t="s">
        <v>91</v>
      </c>
      <c r="C26" s="214"/>
      <c r="D26" s="214"/>
      <c r="E26" s="214"/>
      <c r="F26" s="214"/>
      <c r="G26" s="214"/>
      <c r="H26" s="214"/>
      <c r="I26" s="214"/>
    </row>
    <row r="27" spans="1:10" ht="10" customHeight="1" thickBot="1" x14ac:dyDescent="0.3">
      <c r="B27" s="64"/>
      <c r="C27" s="65"/>
      <c r="D27" s="65"/>
      <c r="E27" s="65"/>
      <c r="F27" s="65"/>
      <c r="G27" s="65"/>
      <c r="H27" s="66"/>
      <c r="I27" s="66"/>
    </row>
    <row r="28" spans="1:10" s="35" customFormat="1" ht="35.15" customHeight="1" thickBot="1" x14ac:dyDescent="0.3">
      <c r="B28" s="124" t="s">
        <v>23</v>
      </c>
      <c r="C28" s="112" t="s">
        <v>19</v>
      </c>
      <c r="D28" s="114" t="s">
        <v>110</v>
      </c>
      <c r="E28" s="112" t="s">
        <v>120</v>
      </c>
      <c r="F28" s="114" t="s">
        <v>25</v>
      </c>
      <c r="G28" s="112" t="s">
        <v>26</v>
      </c>
      <c r="H28" s="119" t="s">
        <v>111</v>
      </c>
      <c r="I28" s="123" t="s">
        <v>128</v>
      </c>
    </row>
    <row r="29" spans="1:10" s="35" customFormat="1" ht="45" customHeight="1" x14ac:dyDescent="0.25">
      <c r="B29" s="81" t="s">
        <v>37</v>
      </c>
      <c r="C29" s="68" t="s">
        <v>47</v>
      </c>
      <c r="D29" s="51"/>
      <c r="E29" s="51"/>
      <c r="F29" s="51"/>
      <c r="G29" s="52"/>
      <c r="H29" s="52">
        <f>D29*F29*G29</f>
        <v>0</v>
      </c>
      <c r="I29" s="52">
        <f>E29*F29*G29</f>
        <v>0</v>
      </c>
    </row>
    <row r="30" spans="1:10" s="35" customFormat="1" ht="30" customHeight="1" x14ac:dyDescent="0.25">
      <c r="B30" s="241" t="s">
        <v>27</v>
      </c>
      <c r="C30" s="242"/>
      <c r="D30" s="242"/>
      <c r="E30" s="242"/>
      <c r="F30" s="242"/>
      <c r="G30" s="243"/>
      <c r="H30" s="77">
        <f>SUM(H29:H29)</f>
        <v>0</v>
      </c>
      <c r="I30" s="77">
        <f>SUM(I29:I29)</f>
        <v>0</v>
      </c>
    </row>
    <row r="31" spans="1:10" ht="10" customHeight="1" thickBot="1" x14ac:dyDescent="0.3">
      <c r="B31" s="64"/>
      <c r="C31" s="65"/>
      <c r="D31" s="65"/>
      <c r="E31" s="65"/>
      <c r="F31" s="65"/>
      <c r="G31" s="65"/>
      <c r="H31" s="66"/>
      <c r="I31" s="66"/>
    </row>
    <row r="32" spans="1:10" s="35" customFormat="1" ht="35.15" customHeight="1" thickBot="1" x14ac:dyDescent="0.3">
      <c r="B32" s="121" t="s">
        <v>82</v>
      </c>
      <c r="C32" s="114" t="s">
        <v>28</v>
      </c>
      <c r="D32" s="112" t="s">
        <v>110</v>
      </c>
      <c r="E32" s="114" t="s">
        <v>120</v>
      </c>
      <c r="F32" s="112" t="s">
        <v>29</v>
      </c>
      <c r="G32" s="114" t="s">
        <v>26</v>
      </c>
      <c r="H32" s="123" t="s">
        <v>111</v>
      </c>
      <c r="I32" s="122" t="s">
        <v>128</v>
      </c>
    </row>
    <row r="33" spans="1:11" s="35" customFormat="1" ht="47.25" customHeight="1" thickBot="1" x14ac:dyDescent="0.3">
      <c r="B33" s="80" t="s">
        <v>137</v>
      </c>
      <c r="C33" s="86" t="s">
        <v>138</v>
      </c>
      <c r="D33" s="54"/>
      <c r="E33" s="54"/>
      <c r="F33" s="54"/>
      <c r="G33" s="58">
        <v>1.5</v>
      </c>
      <c r="H33" s="58">
        <f>D33*F33*G33</f>
        <v>0</v>
      </c>
      <c r="I33" s="58">
        <f>E33*F33*G33</f>
        <v>0</v>
      </c>
      <c r="J33" s="46"/>
    </row>
    <row r="34" spans="1:11" s="35" customFormat="1" ht="35.15" customHeight="1" thickBot="1" x14ac:dyDescent="0.3">
      <c r="B34" s="117"/>
      <c r="C34" s="114"/>
      <c r="D34" s="112" t="s">
        <v>109</v>
      </c>
      <c r="E34" s="114" t="s">
        <v>119</v>
      </c>
      <c r="F34" s="112" t="s">
        <v>29</v>
      </c>
      <c r="G34" s="123" t="s">
        <v>42</v>
      </c>
      <c r="H34" s="119" t="s">
        <v>111</v>
      </c>
      <c r="I34" s="123" t="s">
        <v>128</v>
      </c>
    </row>
    <row r="35" spans="1:11" s="35" customFormat="1" ht="63.75" customHeight="1" thickBot="1" x14ac:dyDescent="0.3">
      <c r="B35" s="80" t="s">
        <v>43</v>
      </c>
      <c r="C35" s="75" t="s">
        <v>62</v>
      </c>
      <c r="D35" s="54"/>
      <c r="E35" s="54"/>
      <c r="F35" s="54"/>
      <c r="G35" s="58"/>
      <c r="H35" s="58">
        <f t="shared" ref="H35" si="1">D35*F35*G35</f>
        <v>0</v>
      </c>
      <c r="I35" s="58">
        <f t="shared" ref="I35" si="2">E35*F35*G35</f>
        <v>0</v>
      </c>
    </row>
    <row r="36" spans="1:11" s="35" customFormat="1" ht="35.15" customHeight="1" thickBot="1" x14ac:dyDescent="0.3">
      <c r="B36" s="125"/>
      <c r="C36" s="126"/>
      <c r="D36" s="162" t="s">
        <v>49</v>
      </c>
      <c r="E36" s="231"/>
      <c r="F36" s="231"/>
      <c r="G36" s="232"/>
      <c r="H36" s="119" t="s">
        <v>111</v>
      </c>
      <c r="I36" s="123" t="s">
        <v>128</v>
      </c>
    </row>
    <row r="37" spans="1:11" s="35" customFormat="1" ht="75" customHeight="1" x14ac:dyDescent="0.25">
      <c r="B37" s="81" t="s">
        <v>52</v>
      </c>
      <c r="C37" s="68" t="s">
        <v>53</v>
      </c>
      <c r="D37" s="230"/>
      <c r="E37" s="230"/>
      <c r="F37" s="230"/>
      <c r="G37" s="230"/>
      <c r="H37" s="52"/>
      <c r="I37" s="52"/>
      <c r="J37" s="45"/>
    </row>
    <row r="38" spans="1:11" s="35" customFormat="1" ht="75" customHeight="1" x14ac:dyDescent="0.25">
      <c r="B38" s="71" t="s">
        <v>1</v>
      </c>
      <c r="C38" s="67" t="s">
        <v>63</v>
      </c>
      <c r="D38" s="220"/>
      <c r="E38" s="220"/>
      <c r="F38" s="220"/>
      <c r="G38" s="220"/>
      <c r="H38" s="53"/>
      <c r="I38" s="53"/>
      <c r="J38" s="46"/>
      <c r="K38" s="46"/>
    </row>
    <row r="39" spans="1:11" s="35" customFormat="1" ht="30" customHeight="1" x14ac:dyDescent="0.25">
      <c r="B39" s="223" t="s">
        <v>83</v>
      </c>
      <c r="C39" s="224"/>
      <c r="D39" s="224"/>
      <c r="E39" s="224"/>
      <c r="F39" s="224"/>
      <c r="G39" s="225"/>
      <c r="H39" s="72">
        <f>SUM(H33:H38)</f>
        <v>0</v>
      </c>
      <c r="I39" s="72">
        <f>SUM(I33:I38)</f>
        <v>0</v>
      </c>
    </row>
    <row r="40" spans="1:11" s="35" customFormat="1" ht="30" customHeight="1" x14ac:dyDescent="0.25">
      <c r="B40" s="215" t="s">
        <v>44</v>
      </c>
      <c r="C40" s="216"/>
      <c r="D40" s="216"/>
      <c r="E40" s="216"/>
      <c r="F40" s="216"/>
      <c r="G40" s="217"/>
      <c r="H40" s="78">
        <f>H39+H30</f>
        <v>0</v>
      </c>
      <c r="I40" s="78">
        <f>I39+I30</f>
        <v>0</v>
      </c>
    </row>
    <row r="41" spans="1:11" s="35" customFormat="1" ht="30" customHeight="1" x14ac:dyDescent="0.25">
      <c r="B41" s="240"/>
      <c r="C41" s="240"/>
      <c r="D41" s="240"/>
      <c r="E41" s="240"/>
      <c r="F41" s="240"/>
      <c r="G41" s="240"/>
      <c r="H41" s="240"/>
      <c r="I41" s="240"/>
    </row>
    <row r="42" spans="1:11" ht="40" customHeight="1" x14ac:dyDescent="0.25">
      <c r="A42" s="73"/>
      <c r="B42" s="226" t="s">
        <v>81</v>
      </c>
      <c r="C42" s="226"/>
      <c r="D42" s="226"/>
      <c r="E42" s="226"/>
      <c r="F42" s="226"/>
      <c r="G42" s="226"/>
      <c r="H42" s="226"/>
      <c r="I42" s="226"/>
    </row>
    <row r="43" spans="1:11" ht="25" customHeight="1" x14ac:dyDescent="0.25">
      <c r="A43" s="73"/>
      <c r="B43" s="214" t="s">
        <v>95</v>
      </c>
      <c r="C43" s="214"/>
      <c r="D43" s="214"/>
      <c r="E43" s="214"/>
      <c r="F43" s="214"/>
      <c r="G43" s="214"/>
      <c r="H43" s="214"/>
      <c r="I43" s="214"/>
    </row>
    <row r="44" spans="1:11" ht="10" customHeight="1" thickBot="1" x14ac:dyDescent="0.3">
      <c r="B44" s="64"/>
      <c r="C44" s="65"/>
      <c r="D44" s="65"/>
      <c r="E44" s="65"/>
      <c r="F44" s="65"/>
      <c r="G44" s="65"/>
      <c r="H44" s="66"/>
      <c r="I44" s="66"/>
    </row>
    <row r="45" spans="1:11" s="35" customFormat="1" ht="35.15" customHeight="1" thickBot="1" x14ac:dyDescent="0.3">
      <c r="B45" s="124" t="s">
        <v>23</v>
      </c>
      <c r="C45" s="112" t="s">
        <v>19</v>
      </c>
      <c r="D45" s="114" t="s">
        <v>110</v>
      </c>
      <c r="E45" s="112" t="s">
        <v>120</v>
      </c>
      <c r="F45" s="114" t="s">
        <v>25</v>
      </c>
      <c r="G45" s="112" t="s">
        <v>26</v>
      </c>
      <c r="H45" s="123" t="s">
        <v>111</v>
      </c>
      <c r="I45" s="122" t="s">
        <v>128</v>
      </c>
    </row>
    <row r="46" spans="1:11" s="35" customFormat="1" ht="32.25" customHeight="1" x14ac:dyDescent="0.25">
      <c r="B46" s="84" t="s">
        <v>24</v>
      </c>
      <c r="C46" s="75" t="s">
        <v>47</v>
      </c>
      <c r="D46" s="54"/>
      <c r="E46" s="54"/>
      <c r="F46" s="54"/>
      <c r="G46" s="58"/>
      <c r="H46" s="58">
        <f>D46*F46*G46</f>
        <v>0</v>
      </c>
      <c r="I46" s="58">
        <f>E46*F46*G46</f>
        <v>0</v>
      </c>
    </row>
    <row r="47" spans="1:11" s="35" customFormat="1" ht="30" customHeight="1" x14ac:dyDescent="0.25">
      <c r="B47" s="223" t="s">
        <v>27</v>
      </c>
      <c r="C47" s="224"/>
      <c r="D47" s="224"/>
      <c r="E47" s="224"/>
      <c r="F47" s="224"/>
      <c r="G47" s="225"/>
      <c r="H47" s="72">
        <f>SUM(H46:H46)</f>
        <v>0</v>
      </c>
      <c r="I47" s="72">
        <f>SUM(I46:I46)</f>
        <v>0</v>
      </c>
    </row>
    <row r="48" spans="1:11" ht="10" customHeight="1" thickBot="1" x14ac:dyDescent="0.3">
      <c r="B48" s="64"/>
      <c r="C48" s="65"/>
      <c r="D48" s="65"/>
      <c r="E48" s="65"/>
      <c r="F48" s="65"/>
      <c r="G48" s="65"/>
      <c r="H48" s="66"/>
      <c r="I48" s="66"/>
    </row>
    <row r="49" spans="1:10" s="35" customFormat="1" ht="35.15" customHeight="1" thickBot="1" x14ac:dyDescent="0.3">
      <c r="B49" s="124" t="s">
        <v>82</v>
      </c>
      <c r="C49" s="112" t="s">
        <v>28</v>
      </c>
      <c r="D49" s="234" t="s">
        <v>49</v>
      </c>
      <c r="E49" s="235"/>
      <c r="F49" s="235"/>
      <c r="G49" s="236"/>
      <c r="H49" s="123" t="s">
        <v>111</v>
      </c>
      <c r="I49" s="122" t="s">
        <v>128</v>
      </c>
    </row>
    <row r="50" spans="1:10" s="35" customFormat="1" ht="75" customHeight="1" x14ac:dyDescent="0.25">
      <c r="B50" s="81" t="s">
        <v>54</v>
      </c>
      <c r="C50" s="68" t="s">
        <v>56</v>
      </c>
      <c r="D50" s="233"/>
      <c r="E50" s="230"/>
      <c r="F50" s="230"/>
      <c r="G50" s="230"/>
      <c r="H50" s="52"/>
      <c r="I50" s="52"/>
      <c r="J50" s="45"/>
    </row>
    <row r="51" spans="1:10" s="35" customFormat="1" ht="75" customHeight="1" x14ac:dyDescent="0.25">
      <c r="B51" s="71" t="s">
        <v>1</v>
      </c>
      <c r="C51" s="67" t="s">
        <v>57</v>
      </c>
      <c r="D51" s="219"/>
      <c r="E51" s="220"/>
      <c r="F51" s="220"/>
      <c r="G51" s="220"/>
      <c r="H51" s="53"/>
      <c r="I51" s="53"/>
      <c r="J51" s="45"/>
    </row>
    <row r="52" spans="1:10" s="35" customFormat="1" ht="75" customHeight="1" x14ac:dyDescent="0.25">
      <c r="B52" s="71" t="s">
        <v>55</v>
      </c>
      <c r="C52" s="67" t="s">
        <v>75</v>
      </c>
      <c r="D52" s="219"/>
      <c r="E52" s="220"/>
      <c r="F52" s="220"/>
      <c r="G52" s="220"/>
      <c r="H52" s="53"/>
      <c r="I52" s="53"/>
      <c r="J52" s="45"/>
    </row>
    <row r="53" spans="1:10" s="35" customFormat="1" ht="30" customHeight="1" x14ac:dyDescent="0.25">
      <c r="B53" s="223" t="s">
        <v>83</v>
      </c>
      <c r="C53" s="224"/>
      <c r="D53" s="224"/>
      <c r="E53" s="224"/>
      <c r="F53" s="224"/>
      <c r="G53" s="225"/>
      <c r="H53" s="72">
        <f>SUM(H50:H52)</f>
        <v>0</v>
      </c>
      <c r="I53" s="72">
        <f>SUM(I50:I52)</f>
        <v>0</v>
      </c>
    </row>
    <row r="54" spans="1:10" s="35" customFormat="1" ht="30" customHeight="1" x14ac:dyDescent="0.25">
      <c r="B54" s="215" t="s">
        <v>44</v>
      </c>
      <c r="C54" s="216"/>
      <c r="D54" s="216"/>
      <c r="E54" s="216"/>
      <c r="F54" s="216"/>
      <c r="G54" s="217"/>
      <c r="H54" s="78">
        <f>H47+H53</f>
        <v>0</v>
      </c>
      <c r="I54" s="78">
        <f>I47+I53</f>
        <v>0</v>
      </c>
    </row>
    <row r="55" spans="1:10" ht="20.5" customHeight="1" x14ac:dyDescent="0.25">
      <c r="B55" s="244"/>
      <c r="C55" s="244"/>
      <c r="D55" s="244"/>
      <c r="E55" s="244"/>
      <c r="F55" s="244"/>
      <c r="G55" s="244"/>
      <c r="H55" s="244"/>
      <c r="I55" s="244"/>
    </row>
    <row r="56" spans="1:10" ht="40" customHeight="1" x14ac:dyDescent="0.25">
      <c r="A56" s="87"/>
      <c r="B56" s="226" t="s">
        <v>45</v>
      </c>
      <c r="C56" s="226"/>
      <c r="D56" s="226"/>
      <c r="E56" s="226"/>
      <c r="F56" s="226"/>
      <c r="G56" s="226"/>
      <c r="H56" s="226"/>
      <c r="I56" s="226"/>
    </row>
    <row r="57" spans="1:10" ht="20.149999999999999" customHeight="1" x14ac:dyDescent="0.25">
      <c r="A57" s="73"/>
      <c r="B57" s="222" t="s">
        <v>96</v>
      </c>
      <c r="C57" s="222"/>
      <c r="D57" s="222"/>
      <c r="E57" s="222"/>
      <c r="F57" s="222"/>
      <c r="G57" s="222"/>
      <c r="H57" s="222"/>
      <c r="I57" s="222"/>
    </row>
    <row r="58" spans="1:10" ht="10" customHeight="1" thickBot="1" x14ac:dyDescent="0.3">
      <c r="B58" s="64"/>
      <c r="C58" s="65"/>
      <c r="D58" s="65"/>
      <c r="E58" s="65"/>
      <c r="F58" s="65"/>
      <c r="G58" s="65"/>
      <c r="H58" s="66"/>
      <c r="I58" s="66"/>
    </row>
    <row r="59" spans="1:10" s="35" customFormat="1" ht="30" customHeight="1" thickBot="1" x14ac:dyDescent="0.3">
      <c r="B59" s="124" t="s">
        <v>23</v>
      </c>
      <c r="C59" s="112" t="s">
        <v>19</v>
      </c>
      <c r="D59" s="114" t="s">
        <v>113</v>
      </c>
      <c r="E59" s="112" t="s">
        <v>129</v>
      </c>
      <c r="F59" s="114" t="s">
        <v>25</v>
      </c>
      <c r="G59" s="112" t="s">
        <v>26</v>
      </c>
      <c r="H59" s="119" t="s">
        <v>111</v>
      </c>
      <c r="I59" s="123" t="s">
        <v>128</v>
      </c>
    </row>
    <row r="60" spans="1:10" s="35" customFormat="1" ht="45.75" customHeight="1" x14ac:dyDescent="0.25">
      <c r="B60" s="81" t="s">
        <v>37</v>
      </c>
      <c r="C60" s="68" t="s">
        <v>47</v>
      </c>
      <c r="D60" s="51"/>
      <c r="E60" s="51"/>
      <c r="F60" s="51"/>
      <c r="G60" s="52"/>
      <c r="H60" s="52">
        <f>D60*F60*G60</f>
        <v>0</v>
      </c>
      <c r="I60" s="52">
        <f>E60*F60*G60</f>
        <v>0</v>
      </c>
    </row>
    <row r="61" spans="1:10" s="35" customFormat="1" ht="30" customHeight="1" x14ac:dyDescent="0.25">
      <c r="B61" s="215" t="s">
        <v>44</v>
      </c>
      <c r="C61" s="216"/>
      <c r="D61" s="216"/>
      <c r="E61" s="216"/>
      <c r="F61" s="216"/>
      <c r="G61" s="217"/>
      <c r="H61" s="78">
        <f>SUM(H60:H60)</f>
        <v>0</v>
      </c>
      <c r="I61" s="78">
        <f>SUM(I60:I60)</f>
        <v>0</v>
      </c>
    </row>
    <row r="62" spans="1:10" ht="23.5" customHeight="1" x14ac:dyDescent="0.25">
      <c r="B62" s="245"/>
      <c r="C62" s="245"/>
      <c r="D62" s="245"/>
      <c r="E62" s="245"/>
      <c r="F62" s="245"/>
      <c r="G62" s="245"/>
      <c r="H62" s="245"/>
      <c r="I62" s="245"/>
    </row>
    <row r="63" spans="1:10" ht="39.75" customHeight="1" x14ac:dyDescent="0.25">
      <c r="A63" s="87"/>
      <c r="B63" s="226" t="s">
        <v>158</v>
      </c>
      <c r="C63" s="226"/>
      <c r="D63" s="226"/>
      <c r="E63" s="226"/>
      <c r="F63" s="226"/>
      <c r="G63" s="226"/>
      <c r="H63" s="226"/>
      <c r="I63" s="226"/>
    </row>
    <row r="64" spans="1:10" ht="25" customHeight="1" x14ac:dyDescent="0.25">
      <c r="A64" s="73"/>
      <c r="B64" s="214" t="s">
        <v>97</v>
      </c>
      <c r="C64" s="214"/>
      <c r="D64" s="214"/>
      <c r="E64" s="214"/>
      <c r="F64" s="214"/>
      <c r="G64" s="214"/>
      <c r="H64" s="214"/>
      <c r="I64" s="214"/>
    </row>
    <row r="65" spans="1:11" ht="10" customHeight="1" thickBot="1" x14ac:dyDescent="0.3">
      <c r="B65" s="64"/>
      <c r="C65" s="65"/>
      <c r="D65" s="65"/>
      <c r="E65" s="65"/>
      <c r="F65" s="65"/>
      <c r="G65" s="65"/>
      <c r="H65" s="66"/>
      <c r="I65" s="66"/>
    </row>
    <row r="66" spans="1:11" s="35" customFormat="1" ht="56.25" customHeight="1" thickBot="1" x14ac:dyDescent="0.3">
      <c r="B66" s="121" t="s">
        <v>23</v>
      </c>
      <c r="C66" s="127" t="s">
        <v>19</v>
      </c>
      <c r="D66" s="112" t="s">
        <v>135</v>
      </c>
      <c r="E66" s="112" t="s">
        <v>136</v>
      </c>
      <c r="F66" s="112" t="s">
        <v>134</v>
      </c>
      <c r="G66" s="114" t="s">
        <v>38</v>
      </c>
      <c r="H66" s="123" t="s">
        <v>111</v>
      </c>
      <c r="I66" s="122" t="s">
        <v>128</v>
      </c>
    </row>
    <row r="67" spans="1:11" s="35" customFormat="1" ht="56.15" customHeight="1" x14ac:dyDescent="0.25">
      <c r="B67" s="81" t="s">
        <v>166</v>
      </c>
      <c r="C67" s="68" t="s">
        <v>140</v>
      </c>
      <c r="D67" s="51"/>
      <c r="E67" s="51"/>
      <c r="F67" s="51"/>
      <c r="G67" s="52">
        <v>46</v>
      </c>
      <c r="H67" s="52">
        <f>D67*F67*G67</f>
        <v>0</v>
      </c>
      <c r="I67" s="52">
        <f>E67*F67*G67</f>
        <v>0</v>
      </c>
      <c r="J67" s="46"/>
      <c r="K67" s="46"/>
    </row>
    <row r="68" spans="1:11" s="35" customFormat="1" ht="30" customHeight="1" x14ac:dyDescent="0.25">
      <c r="B68" s="215" t="s">
        <v>44</v>
      </c>
      <c r="C68" s="216"/>
      <c r="D68" s="216"/>
      <c r="E68" s="216"/>
      <c r="F68" s="216"/>
      <c r="G68" s="217"/>
      <c r="H68" s="78">
        <f>SUM(H67:H67)</f>
        <v>0</v>
      </c>
      <c r="I68" s="78">
        <f>SUM(I67:I67)</f>
        <v>0</v>
      </c>
    </row>
    <row r="70" spans="1:11" ht="13" thickBot="1" x14ac:dyDescent="0.3"/>
    <row r="71" spans="1:11" ht="30" customHeight="1" x14ac:dyDescent="0.25">
      <c r="A71" s="211"/>
      <c r="B71" s="205" t="s">
        <v>98</v>
      </c>
      <c r="C71" s="205"/>
      <c r="D71" s="205"/>
      <c r="E71" s="205"/>
      <c r="F71" s="205"/>
      <c r="G71" s="206"/>
      <c r="H71" s="139">
        <v>2025</v>
      </c>
      <c r="I71" s="88">
        <v>2026</v>
      </c>
    </row>
    <row r="72" spans="1:11" ht="30" customHeight="1" thickBot="1" x14ac:dyDescent="0.3">
      <c r="A72" s="212"/>
      <c r="B72" s="207"/>
      <c r="C72" s="207"/>
      <c r="D72" s="207"/>
      <c r="E72" s="207"/>
      <c r="F72" s="207"/>
      <c r="G72" s="208"/>
      <c r="H72" s="140">
        <f>SUM(H23,H40,H54,H61,H68)</f>
        <v>0</v>
      </c>
      <c r="I72" s="89">
        <f>SUM(I23,I40,I54,I61,I68)</f>
        <v>0</v>
      </c>
    </row>
    <row r="73" spans="1:11" ht="37.5" customHeight="1" thickBot="1" x14ac:dyDescent="0.3">
      <c r="A73" s="213"/>
      <c r="B73" s="209"/>
      <c r="C73" s="209"/>
      <c r="D73" s="209"/>
      <c r="E73" s="209"/>
      <c r="F73" s="209"/>
      <c r="G73" s="210"/>
      <c r="H73" s="203">
        <f>SUM(H72:I72)</f>
        <v>0</v>
      </c>
      <c r="I73" s="204"/>
    </row>
  </sheetData>
  <mergeCells count="45">
    <mergeCell ref="B1:I1"/>
    <mergeCell ref="C4:G4"/>
    <mergeCell ref="C5:G5"/>
    <mergeCell ref="C6:G6"/>
    <mergeCell ref="C7:G7"/>
    <mergeCell ref="B2:I2"/>
    <mergeCell ref="B55:I55"/>
    <mergeCell ref="B62:I62"/>
    <mergeCell ref="B43:I43"/>
    <mergeCell ref="B47:G47"/>
    <mergeCell ref="B53:G53"/>
    <mergeCell ref="B54:G54"/>
    <mergeCell ref="B57:I57"/>
    <mergeCell ref="B61:G61"/>
    <mergeCell ref="D52:G52"/>
    <mergeCell ref="B56:I56"/>
    <mergeCell ref="B63:I63"/>
    <mergeCell ref="B10:I10"/>
    <mergeCell ref="D37:G37"/>
    <mergeCell ref="D36:G36"/>
    <mergeCell ref="D50:G50"/>
    <mergeCell ref="D49:G49"/>
    <mergeCell ref="D38:G38"/>
    <mergeCell ref="F20:G20"/>
    <mergeCell ref="F19:G19"/>
    <mergeCell ref="B14:I14"/>
    <mergeCell ref="B25:I25"/>
    <mergeCell ref="B42:I42"/>
    <mergeCell ref="B24:I24"/>
    <mergeCell ref="B41:I41"/>
    <mergeCell ref="B40:G40"/>
    <mergeCell ref="B30:G30"/>
    <mergeCell ref="C8:G8"/>
    <mergeCell ref="B12:I12"/>
    <mergeCell ref="D51:G51"/>
    <mergeCell ref="I4:K4"/>
    <mergeCell ref="B15:I15"/>
    <mergeCell ref="B23:G23"/>
    <mergeCell ref="B26:I26"/>
    <mergeCell ref="B39:G39"/>
    <mergeCell ref="H73:I73"/>
    <mergeCell ref="B71:G73"/>
    <mergeCell ref="A71:A73"/>
    <mergeCell ref="B64:I64"/>
    <mergeCell ref="B68:G68"/>
  </mergeCells>
  <pageMargins left="0.70866141732283472" right="0.70866141732283472" top="0.78740157480314965" bottom="0.78740157480314965" header="0.31496062992125984" footer="0.31496062992125984"/>
  <pageSetup paperSize="9" scale="51"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9"/>
  <sheetViews>
    <sheetView showGridLines="0" showZeros="0" workbookViewId="0">
      <selection activeCell="J11" sqref="J11"/>
    </sheetView>
  </sheetViews>
  <sheetFormatPr baseColWidth="10" defaultColWidth="11.453125" defaultRowHeight="12.5" x14ac:dyDescent="0.25"/>
  <cols>
    <col min="1" max="1" width="14.453125" style="36" customWidth="1"/>
    <col min="2" max="2" width="23" style="34" customWidth="1"/>
    <col min="3" max="3" width="21.54296875" style="34" customWidth="1"/>
    <col min="4" max="4" width="19.1796875" style="34" customWidth="1"/>
    <col min="5" max="5" width="14.453125" style="34" customWidth="1"/>
    <col min="6" max="6" width="10.7265625" style="34" customWidth="1"/>
    <col min="7" max="7" width="5.1796875" style="34" customWidth="1"/>
    <col min="8" max="8" width="13.1796875" style="34" customWidth="1"/>
    <col min="9" max="16384" width="11.453125" style="34"/>
  </cols>
  <sheetData>
    <row r="1" spans="1:12" ht="110.15" customHeight="1" x14ac:dyDescent="0.25">
      <c r="A1" s="248"/>
      <c r="B1" s="249"/>
      <c r="C1" s="249"/>
      <c r="D1" s="249"/>
      <c r="E1" s="249"/>
      <c r="F1" s="249"/>
      <c r="G1" s="249"/>
      <c r="H1" s="249"/>
      <c r="I1" s="249"/>
      <c r="J1" s="250"/>
    </row>
    <row r="3" spans="1:12" ht="50.15" customHeight="1" x14ac:dyDescent="0.25">
      <c r="A3" s="79"/>
      <c r="B3" s="246" t="s">
        <v>33</v>
      </c>
      <c r="C3" s="246"/>
      <c r="D3" s="246"/>
      <c r="E3" s="246"/>
      <c r="F3" s="246"/>
      <c r="G3" s="246"/>
      <c r="H3" s="246"/>
      <c r="I3" s="246"/>
      <c r="J3" s="246"/>
    </row>
    <row r="5" spans="1:12" ht="22" customHeight="1" x14ac:dyDescent="0.25">
      <c r="B5" s="82" t="s">
        <v>152</v>
      </c>
      <c r="C5" s="251">
        <f>Kalkulationshilfe!C5</f>
        <v>0</v>
      </c>
      <c r="D5" s="251"/>
      <c r="E5" s="251"/>
      <c r="F5" s="251"/>
      <c r="G5" s="251"/>
      <c r="H5" s="251"/>
    </row>
    <row r="6" spans="1:12" ht="22" customHeight="1" x14ac:dyDescent="0.25">
      <c r="B6" s="82" t="s">
        <v>141</v>
      </c>
      <c r="C6" s="251">
        <f>Kalkulationshilfe!C6</f>
        <v>0</v>
      </c>
      <c r="D6" s="251"/>
      <c r="E6" s="251"/>
      <c r="F6" s="251"/>
      <c r="G6" s="251"/>
      <c r="H6" s="251"/>
    </row>
    <row r="7" spans="1:12" ht="22" customHeight="1" x14ac:dyDescent="0.25">
      <c r="B7" s="82" t="s">
        <v>142</v>
      </c>
      <c r="C7" s="251">
        <f>Kalkulationshilfe!C7</f>
        <v>0</v>
      </c>
      <c r="D7" s="251"/>
      <c r="E7" s="251"/>
      <c r="F7" s="251"/>
      <c r="G7" s="251"/>
      <c r="H7" s="251"/>
    </row>
    <row r="8" spans="1:12" ht="22" customHeight="1" x14ac:dyDescent="0.25">
      <c r="A8" s="42"/>
      <c r="B8" s="82" t="s">
        <v>153</v>
      </c>
      <c r="C8" s="251"/>
      <c r="D8" s="251"/>
      <c r="E8" s="251"/>
      <c r="F8" s="251"/>
      <c r="G8" s="251"/>
      <c r="H8" s="251"/>
    </row>
    <row r="9" spans="1:12" ht="22" customHeight="1" x14ac:dyDescent="0.25">
      <c r="B9" s="70" t="s">
        <v>154</v>
      </c>
      <c r="C9" s="261" t="s">
        <v>70</v>
      </c>
      <c r="D9" s="262"/>
      <c r="E9" s="262"/>
      <c r="F9" s="262"/>
      <c r="G9" s="262"/>
      <c r="H9" s="263"/>
    </row>
    <row r="10" spans="1:12" ht="30" customHeight="1" x14ac:dyDescent="0.25">
      <c r="B10" s="70" t="s">
        <v>155</v>
      </c>
      <c r="C10" s="258">
        <f>IF(C9="Schnuppertag", 6, IF(C9="Workshop 20 Std.", 20, IF(C9="Workshop 30 Std.", 30, IF(C9="Workshop 40 Std.", 40, IF(C9="Inszenierungsprojekt", 60, IF(C9="Spielzeitprojekt", 180,))))))</f>
        <v>0</v>
      </c>
      <c r="D10" s="259"/>
      <c r="E10" s="259"/>
      <c r="F10" s="259"/>
      <c r="G10" s="259"/>
      <c r="H10" s="260"/>
    </row>
    <row r="11" spans="1:12" ht="30" customHeight="1" x14ac:dyDescent="0.25">
      <c r="B11" s="70" t="s">
        <v>156</v>
      </c>
      <c r="C11" s="258">
        <f>SUM(D14:D43)</f>
        <v>0</v>
      </c>
      <c r="D11" s="259"/>
      <c r="E11" s="259"/>
      <c r="F11" s="259"/>
      <c r="G11" s="259"/>
      <c r="H11" s="260"/>
    </row>
    <row r="12" spans="1:12" ht="33" customHeight="1" thickBot="1" x14ac:dyDescent="0.3"/>
    <row r="13" spans="1:12" ht="60" customHeight="1" thickBot="1" x14ac:dyDescent="0.3">
      <c r="B13" s="146" t="s">
        <v>107</v>
      </c>
      <c r="C13" s="145" t="s">
        <v>22</v>
      </c>
      <c r="D13" s="147" t="s">
        <v>143</v>
      </c>
      <c r="E13" s="252" t="s">
        <v>139</v>
      </c>
      <c r="F13" s="253"/>
      <c r="G13" s="253"/>
      <c r="H13" s="254"/>
      <c r="L13" s="4"/>
    </row>
    <row r="14" spans="1:12" ht="15" customHeight="1" x14ac:dyDescent="0.25">
      <c r="B14" s="109">
        <v>1</v>
      </c>
      <c r="C14" s="108"/>
      <c r="D14" s="148"/>
      <c r="E14" s="255"/>
      <c r="F14" s="256"/>
      <c r="G14" s="256"/>
      <c r="H14" s="257"/>
    </row>
    <row r="15" spans="1:12" ht="15" customHeight="1" x14ac:dyDescent="0.25">
      <c r="B15" s="110">
        <v>2</v>
      </c>
      <c r="C15" s="38"/>
      <c r="D15" s="149"/>
      <c r="E15" s="247"/>
      <c r="F15" s="201"/>
      <c r="G15" s="201"/>
      <c r="H15" s="202"/>
    </row>
    <row r="16" spans="1:12" ht="15" customHeight="1" x14ac:dyDescent="0.25">
      <c r="B16" s="110">
        <v>3</v>
      </c>
      <c r="C16" s="38"/>
      <c r="D16" s="149"/>
      <c r="E16" s="247"/>
      <c r="F16" s="201"/>
      <c r="G16" s="201"/>
      <c r="H16" s="202"/>
    </row>
    <row r="17" spans="2:8" ht="15" customHeight="1" x14ac:dyDescent="0.25">
      <c r="B17" s="110">
        <v>4</v>
      </c>
      <c r="C17" s="38"/>
      <c r="D17" s="149"/>
      <c r="E17" s="247"/>
      <c r="F17" s="201"/>
      <c r="G17" s="201"/>
      <c r="H17" s="202"/>
    </row>
    <row r="18" spans="2:8" ht="15" customHeight="1" x14ac:dyDescent="0.25">
      <c r="B18" s="110">
        <v>5</v>
      </c>
      <c r="C18" s="38"/>
      <c r="D18" s="149"/>
      <c r="E18" s="247"/>
      <c r="F18" s="201"/>
      <c r="G18" s="201"/>
      <c r="H18" s="202"/>
    </row>
    <row r="19" spans="2:8" ht="15" customHeight="1" x14ac:dyDescent="0.25">
      <c r="B19" s="110">
        <v>6</v>
      </c>
      <c r="C19" s="38"/>
      <c r="D19" s="149"/>
      <c r="E19" s="247"/>
      <c r="F19" s="201"/>
      <c r="G19" s="201"/>
      <c r="H19" s="202"/>
    </row>
    <row r="20" spans="2:8" ht="15" customHeight="1" x14ac:dyDescent="0.25">
      <c r="B20" s="110">
        <v>7</v>
      </c>
      <c r="C20" s="38"/>
      <c r="D20" s="149"/>
      <c r="E20" s="247"/>
      <c r="F20" s="201"/>
      <c r="G20" s="201"/>
      <c r="H20" s="202"/>
    </row>
    <row r="21" spans="2:8" ht="15" customHeight="1" x14ac:dyDescent="0.25">
      <c r="B21" s="110">
        <v>8</v>
      </c>
      <c r="C21" s="38"/>
      <c r="D21" s="149"/>
      <c r="E21" s="247"/>
      <c r="F21" s="201"/>
      <c r="G21" s="201"/>
      <c r="H21" s="202"/>
    </row>
    <row r="22" spans="2:8" ht="15" customHeight="1" x14ac:dyDescent="0.25">
      <c r="B22" s="110">
        <v>9</v>
      </c>
      <c r="C22" s="38"/>
      <c r="D22" s="149"/>
      <c r="E22" s="247"/>
      <c r="F22" s="201"/>
      <c r="G22" s="201"/>
      <c r="H22" s="202"/>
    </row>
    <row r="23" spans="2:8" ht="15" customHeight="1" x14ac:dyDescent="0.25">
      <c r="B23" s="110">
        <v>10</v>
      </c>
      <c r="C23" s="38"/>
      <c r="D23" s="149"/>
      <c r="E23" s="247"/>
      <c r="F23" s="201"/>
      <c r="G23" s="201"/>
      <c r="H23" s="202"/>
    </row>
    <row r="24" spans="2:8" ht="15" customHeight="1" x14ac:dyDescent="0.25">
      <c r="B24" s="110">
        <v>11</v>
      </c>
      <c r="C24" s="38"/>
      <c r="D24" s="149"/>
      <c r="E24" s="247"/>
      <c r="F24" s="201"/>
      <c r="G24" s="201"/>
      <c r="H24" s="202"/>
    </row>
    <row r="25" spans="2:8" ht="15" customHeight="1" x14ac:dyDescent="0.25">
      <c r="B25" s="110">
        <v>12</v>
      </c>
      <c r="C25" s="38"/>
      <c r="D25" s="149"/>
      <c r="E25" s="247"/>
      <c r="F25" s="201"/>
      <c r="G25" s="201"/>
      <c r="H25" s="202"/>
    </row>
    <row r="26" spans="2:8" ht="15" customHeight="1" x14ac:dyDescent="0.25">
      <c r="B26" s="110">
        <v>13</v>
      </c>
      <c r="C26" s="38"/>
      <c r="D26" s="149"/>
      <c r="E26" s="247"/>
      <c r="F26" s="201"/>
      <c r="G26" s="201"/>
      <c r="H26" s="202"/>
    </row>
    <row r="27" spans="2:8" ht="15" customHeight="1" x14ac:dyDescent="0.25">
      <c r="B27" s="110">
        <v>14</v>
      </c>
      <c r="C27" s="38"/>
      <c r="D27" s="149"/>
      <c r="E27" s="247"/>
      <c r="F27" s="201"/>
      <c r="G27" s="201"/>
      <c r="H27" s="202"/>
    </row>
    <row r="28" spans="2:8" ht="15" customHeight="1" x14ac:dyDescent="0.25">
      <c r="B28" s="110">
        <v>15</v>
      </c>
      <c r="C28" s="38"/>
      <c r="D28" s="149"/>
      <c r="E28" s="247"/>
      <c r="F28" s="201"/>
      <c r="G28" s="201"/>
      <c r="H28" s="202"/>
    </row>
    <row r="29" spans="2:8" ht="15" customHeight="1" x14ac:dyDescent="0.25">
      <c r="B29" s="110">
        <v>16</v>
      </c>
      <c r="C29" s="38"/>
      <c r="D29" s="149"/>
      <c r="E29" s="247"/>
      <c r="F29" s="201"/>
      <c r="G29" s="201"/>
      <c r="H29" s="202"/>
    </row>
    <row r="30" spans="2:8" ht="15" customHeight="1" x14ac:dyDescent="0.25">
      <c r="B30" s="110">
        <v>17</v>
      </c>
      <c r="C30" s="38"/>
      <c r="D30" s="149"/>
      <c r="E30" s="247"/>
      <c r="F30" s="201"/>
      <c r="G30" s="201"/>
      <c r="H30" s="202"/>
    </row>
    <row r="31" spans="2:8" ht="15" customHeight="1" x14ac:dyDescent="0.25">
      <c r="B31" s="110">
        <v>18</v>
      </c>
      <c r="C31" s="38"/>
      <c r="D31" s="149"/>
      <c r="E31" s="247"/>
      <c r="F31" s="201"/>
      <c r="G31" s="201"/>
      <c r="H31" s="202"/>
    </row>
    <row r="32" spans="2:8" ht="15" customHeight="1" x14ac:dyDescent="0.25">
      <c r="B32" s="110">
        <v>19</v>
      </c>
      <c r="C32" s="38"/>
      <c r="D32" s="149"/>
      <c r="E32" s="247"/>
      <c r="F32" s="201"/>
      <c r="G32" s="201"/>
      <c r="H32" s="202"/>
    </row>
    <row r="33" spans="2:8" ht="15" customHeight="1" x14ac:dyDescent="0.25">
      <c r="B33" s="110">
        <v>20</v>
      </c>
      <c r="C33" s="38"/>
      <c r="D33" s="149"/>
      <c r="E33" s="247"/>
      <c r="F33" s="201"/>
      <c r="G33" s="201"/>
      <c r="H33" s="202"/>
    </row>
    <row r="34" spans="2:8" ht="15" customHeight="1" x14ac:dyDescent="0.25">
      <c r="B34" s="110">
        <v>21</v>
      </c>
      <c r="C34" s="38"/>
      <c r="D34" s="149"/>
      <c r="E34" s="247"/>
      <c r="F34" s="201"/>
      <c r="G34" s="201"/>
      <c r="H34" s="202"/>
    </row>
    <row r="35" spans="2:8" ht="15" customHeight="1" x14ac:dyDescent="0.25">
      <c r="B35" s="110">
        <v>22</v>
      </c>
      <c r="C35" s="38"/>
      <c r="D35" s="149"/>
      <c r="E35" s="247"/>
      <c r="F35" s="201"/>
      <c r="G35" s="201"/>
      <c r="H35" s="202"/>
    </row>
    <row r="36" spans="2:8" ht="15" customHeight="1" x14ac:dyDescent="0.25">
      <c r="B36" s="110">
        <v>23</v>
      </c>
      <c r="C36" s="38"/>
      <c r="D36" s="149"/>
      <c r="E36" s="247"/>
      <c r="F36" s="201"/>
      <c r="G36" s="201"/>
      <c r="H36" s="202"/>
    </row>
    <row r="37" spans="2:8" ht="15" customHeight="1" x14ac:dyDescent="0.25">
      <c r="B37" s="110">
        <v>24</v>
      </c>
      <c r="C37" s="38"/>
      <c r="D37" s="149"/>
      <c r="E37" s="247"/>
      <c r="F37" s="201"/>
      <c r="G37" s="201"/>
      <c r="H37" s="202"/>
    </row>
    <row r="38" spans="2:8" ht="15" customHeight="1" x14ac:dyDescent="0.25">
      <c r="B38" s="110">
        <v>25</v>
      </c>
      <c r="C38" s="38"/>
      <c r="D38" s="149"/>
      <c r="E38" s="247"/>
      <c r="F38" s="201"/>
      <c r="G38" s="201"/>
      <c r="H38" s="202"/>
    </row>
    <row r="39" spans="2:8" ht="15" customHeight="1" x14ac:dyDescent="0.25">
      <c r="B39" s="110">
        <v>26</v>
      </c>
      <c r="C39" s="38"/>
      <c r="D39" s="149"/>
      <c r="E39" s="247"/>
      <c r="F39" s="201"/>
      <c r="G39" s="201"/>
      <c r="H39" s="202"/>
    </row>
    <row r="40" spans="2:8" ht="15" customHeight="1" x14ac:dyDescent="0.25">
      <c r="B40" s="110">
        <v>27</v>
      </c>
      <c r="C40" s="38"/>
      <c r="D40" s="149"/>
      <c r="E40" s="247"/>
      <c r="F40" s="201"/>
      <c r="G40" s="201"/>
      <c r="H40" s="202"/>
    </row>
    <row r="41" spans="2:8" ht="15" customHeight="1" x14ac:dyDescent="0.25">
      <c r="B41" s="110">
        <v>28</v>
      </c>
      <c r="C41" s="38"/>
      <c r="D41" s="149"/>
      <c r="E41" s="247"/>
      <c r="F41" s="201"/>
      <c r="G41" s="201"/>
      <c r="H41" s="202"/>
    </row>
    <row r="42" spans="2:8" ht="15" customHeight="1" x14ac:dyDescent="0.25">
      <c r="B42" s="110">
        <v>29</v>
      </c>
      <c r="C42" s="38"/>
      <c r="D42" s="149"/>
      <c r="E42" s="247"/>
      <c r="F42" s="201"/>
      <c r="G42" s="201"/>
      <c r="H42" s="202"/>
    </row>
    <row r="43" spans="2:8" ht="15" customHeight="1" x14ac:dyDescent="0.25">
      <c r="B43" s="110">
        <v>30</v>
      </c>
      <c r="C43" s="38"/>
      <c r="D43" s="149"/>
      <c r="E43" s="247"/>
      <c r="F43" s="201"/>
      <c r="G43" s="201"/>
      <c r="H43" s="202"/>
    </row>
    <row r="44" spans="2:8" x14ac:dyDescent="0.25">
      <c r="B44" s="36" t="s">
        <v>34</v>
      </c>
      <c r="C44" s="37"/>
      <c r="D44" s="37"/>
    </row>
    <row r="45" spans="2:8" x14ac:dyDescent="0.25">
      <c r="B45" s="37"/>
    </row>
    <row r="46" spans="2:8" x14ac:dyDescent="0.25">
      <c r="B46" s="37"/>
    </row>
    <row r="47" spans="2:8" x14ac:dyDescent="0.25">
      <c r="B47" s="37"/>
    </row>
    <row r="48" spans="2:8" x14ac:dyDescent="0.25">
      <c r="B48" s="37"/>
    </row>
    <row r="49" spans="2:2" x14ac:dyDescent="0.25">
      <c r="B49" s="37"/>
    </row>
    <row r="50" spans="2:2" x14ac:dyDescent="0.25">
      <c r="B50" s="37"/>
    </row>
    <row r="51" spans="2:2" x14ac:dyDescent="0.25">
      <c r="B51" s="37"/>
    </row>
    <row r="52" spans="2:2" x14ac:dyDescent="0.25">
      <c r="B52" s="37"/>
    </row>
    <row r="53" spans="2:2" x14ac:dyDescent="0.25">
      <c r="B53" s="37"/>
    </row>
    <row r="54" spans="2:2" x14ac:dyDescent="0.25">
      <c r="B54" s="37"/>
    </row>
    <row r="55" spans="2:2" x14ac:dyDescent="0.25">
      <c r="B55" s="37"/>
    </row>
    <row r="56" spans="2:2" x14ac:dyDescent="0.25">
      <c r="B56" s="37"/>
    </row>
    <row r="57" spans="2:2" x14ac:dyDescent="0.25">
      <c r="B57" s="37"/>
    </row>
    <row r="58" spans="2:2" x14ac:dyDescent="0.25">
      <c r="B58" s="37"/>
    </row>
    <row r="59" spans="2:2" x14ac:dyDescent="0.25">
      <c r="B59" s="37"/>
    </row>
    <row r="60" spans="2:2" x14ac:dyDescent="0.25">
      <c r="B60" s="37"/>
    </row>
    <row r="61" spans="2:2" x14ac:dyDescent="0.25">
      <c r="B61" s="37"/>
    </row>
    <row r="62" spans="2:2" x14ac:dyDescent="0.25">
      <c r="B62" s="37"/>
    </row>
    <row r="63" spans="2:2" x14ac:dyDescent="0.25">
      <c r="B63" s="37"/>
    </row>
    <row r="64" spans="2:2" x14ac:dyDescent="0.25">
      <c r="B64" s="37"/>
    </row>
    <row r="65" spans="2:2" x14ac:dyDescent="0.25">
      <c r="B65" s="37"/>
    </row>
    <row r="66" spans="2:2" x14ac:dyDescent="0.25">
      <c r="B66" s="37"/>
    </row>
    <row r="67" spans="2:2" x14ac:dyDescent="0.25">
      <c r="B67" s="37"/>
    </row>
    <row r="68" spans="2:2" x14ac:dyDescent="0.25">
      <c r="B68" s="37"/>
    </row>
    <row r="69" spans="2:2" x14ac:dyDescent="0.25">
      <c r="B69" s="37"/>
    </row>
    <row r="70" spans="2:2" x14ac:dyDescent="0.25">
      <c r="B70" s="37"/>
    </row>
    <row r="71" spans="2:2" x14ac:dyDescent="0.25">
      <c r="B71" s="37"/>
    </row>
    <row r="72" spans="2:2" x14ac:dyDescent="0.25">
      <c r="B72" s="37"/>
    </row>
    <row r="73" spans="2:2" x14ac:dyDescent="0.25">
      <c r="B73" s="37"/>
    </row>
    <row r="74" spans="2:2" x14ac:dyDescent="0.25">
      <c r="B74" s="37"/>
    </row>
    <row r="75" spans="2:2" x14ac:dyDescent="0.25">
      <c r="B75" s="37"/>
    </row>
    <row r="76" spans="2:2" x14ac:dyDescent="0.25">
      <c r="B76" s="37"/>
    </row>
    <row r="77" spans="2:2" x14ac:dyDescent="0.25">
      <c r="B77" s="37"/>
    </row>
    <row r="78" spans="2:2" x14ac:dyDescent="0.25">
      <c r="B78" s="37"/>
    </row>
    <row r="79" spans="2:2" x14ac:dyDescent="0.25">
      <c r="B79" s="37"/>
    </row>
    <row r="80" spans="2:2" x14ac:dyDescent="0.25">
      <c r="B80" s="37"/>
    </row>
    <row r="81" spans="2:2" x14ac:dyDescent="0.25">
      <c r="B81" s="37"/>
    </row>
    <row r="82" spans="2:2" x14ac:dyDescent="0.25">
      <c r="B82" s="37"/>
    </row>
    <row r="83" spans="2:2" x14ac:dyDescent="0.25">
      <c r="B83" s="37"/>
    </row>
    <row r="84" spans="2:2" x14ac:dyDescent="0.25">
      <c r="B84" s="37"/>
    </row>
    <row r="85" spans="2:2" x14ac:dyDescent="0.25">
      <c r="B85" s="37"/>
    </row>
    <row r="86" spans="2:2" x14ac:dyDescent="0.25">
      <c r="B86" s="37"/>
    </row>
    <row r="87" spans="2:2" x14ac:dyDescent="0.25">
      <c r="B87" s="37"/>
    </row>
    <row r="88" spans="2:2" x14ac:dyDescent="0.25">
      <c r="B88" s="37"/>
    </row>
    <row r="89" spans="2:2" x14ac:dyDescent="0.25">
      <c r="B89" s="37"/>
    </row>
    <row r="90" spans="2:2" x14ac:dyDescent="0.25">
      <c r="B90" s="37"/>
    </row>
    <row r="91" spans="2:2" x14ac:dyDescent="0.25">
      <c r="B91" s="37"/>
    </row>
    <row r="92" spans="2:2" x14ac:dyDescent="0.25">
      <c r="B92" s="37"/>
    </row>
    <row r="93" spans="2:2" x14ac:dyDescent="0.25">
      <c r="B93" s="37"/>
    </row>
    <row r="94" spans="2:2" x14ac:dyDescent="0.25">
      <c r="B94" s="37"/>
    </row>
    <row r="95" spans="2:2" x14ac:dyDescent="0.25">
      <c r="B95" s="37"/>
    </row>
    <row r="96" spans="2:2" x14ac:dyDescent="0.25">
      <c r="B96" s="37"/>
    </row>
    <row r="97" spans="2:2" x14ac:dyDescent="0.25">
      <c r="B97" s="37"/>
    </row>
    <row r="98" spans="2:2" x14ac:dyDescent="0.25">
      <c r="B98" s="37"/>
    </row>
    <row r="99" spans="2:2" x14ac:dyDescent="0.25">
      <c r="B99" s="37"/>
    </row>
    <row r="100" spans="2:2" x14ac:dyDescent="0.25">
      <c r="B100" s="37"/>
    </row>
    <row r="101" spans="2:2" x14ac:dyDescent="0.25">
      <c r="B101" s="37"/>
    </row>
    <row r="102" spans="2:2" x14ac:dyDescent="0.25">
      <c r="B102" s="37"/>
    </row>
    <row r="103" spans="2:2" x14ac:dyDescent="0.25">
      <c r="B103" s="37"/>
    </row>
    <row r="104" spans="2:2" x14ac:dyDescent="0.25">
      <c r="B104" s="37"/>
    </row>
    <row r="105" spans="2:2" x14ac:dyDescent="0.25">
      <c r="B105" s="37"/>
    </row>
    <row r="106" spans="2:2" x14ac:dyDescent="0.25">
      <c r="B106" s="37"/>
    </row>
    <row r="107" spans="2:2" x14ac:dyDescent="0.25">
      <c r="B107" s="37"/>
    </row>
    <row r="108" spans="2:2" x14ac:dyDescent="0.25">
      <c r="B108" s="37"/>
    </row>
    <row r="109" spans="2:2" x14ac:dyDescent="0.25">
      <c r="B109" s="37"/>
    </row>
    <row r="110" spans="2:2" x14ac:dyDescent="0.25">
      <c r="B110" s="37"/>
    </row>
    <row r="111" spans="2:2" x14ac:dyDescent="0.25">
      <c r="B111" s="37"/>
    </row>
    <row r="112" spans="2:2" x14ac:dyDescent="0.25">
      <c r="B112" s="37"/>
    </row>
    <row r="113" spans="2:2" x14ac:dyDescent="0.25">
      <c r="B113" s="37"/>
    </row>
    <row r="114" spans="2:2" x14ac:dyDescent="0.25">
      <c r="B114" s="37"/>
    </row>
    <row r="115" spans="2:2" x14ac:dyDescent="0.25">
      <c r="B115" s="37"/>
    </row>
    <row r="116" spans="2:2" x14ac:dyDescent="0.25">
      <c r="B116" s="37"/>
    </row>
    <row r="117" spans="2:2" x14ac:dyDescent="0.25">
      <c r="B117" s="37"/>
    </row>
    <row r="118" spans="2:2" x14ac:dyDescent="0.25">
      <c r="B118" s="37"/>
    </row>
    <row r="119" spans="2:2" x14ac:dyDescent="0.25">
      <c r="B119" s="37"/>
    </row>
    <row r="120" spans="2:2" x14ac:dyDescent="0.25">
      <c r="B120" s="37"/>
    </row>
    <row r="121" spans="2:2" x14ac:dyDescent="0.25">
      <c r="B121" s="37"/>
    </row>
    <row r="122" spans="2:2" x14ac:dyDescent="0.25">
      <c r="B122" s="37"/>
    </row>
    <row r="123" spans="2:2" x14ac:dyDescent="0.25">
      <c r="B123" s="37"/>
    </row>
    <row r="124" spans="2:2" x14ac:dyDescent="0.25">
      <c r="B124" s="37"/>
    </row>
    <row r="125" spans="2:2" x14ac:dyDescent="0.25">
      <c r="B125" s="37"/>
    </row>
    <row r="126" spans="2:2" x14ac:dyDescent="0.25">
      <c r="B126" s="37"/>
    </row>
    <row r="127" spans="2:2" x14ac:dyDescent="0.25">
      <c r="B127" s="37"/>
    </row>
    <row r="128" spans="2:2" x14ac:dyDescent="0.25">
      <c r="B128" s="37"/>
    </row>
    <row r="129" spans="2:2" x14ac:dyDescent="0.25">
      <c r="B129" s="37"/>
    </row>
    <row r="130" spans="2:2" x14ac:dyDescent="0.25">
      <c r="B130" s="37"/>
    </row>
    <row r="131" spans="2:2" x14ac:dyDescent="0.25">
      <c r="B131" s="37"/>
    </row>
    <row r="132" spans="2:2" x14ac:dyDescent="0.25">
      <c r="B132" s="37"/>
    </row>
    <row r="133" spans="2:2" x14ac:dyDescent="0.25">
      <c r="B133" s="37"/>
    </row>
    <row r="134" spans="2:2" x14ac:dyDescent="0.25">
      <c r="B134" s="37"/>
    </row>
    <row r="135" spans="2:2" x14ac:dyDescent="0.25">
      <c r="B135" s="37"/>
    </row>
    <row r="136" spans="2:2" x14ac:dyDescent="0.25">
      <c r="B136" s="37"/>
    </row>
    <row r="137" spans="2:2" x14ac:dyDescent="0.25">
      <c r="B137" s="37"/>
    </row>
    <row r="138" spans="2:2" x14ac:dyDescent="0.25">
      <c r="B138" s="37"/>
    </row>
    <row r="139" spans="2:2" x14ac:dyDescent="0.25">
      <c r="B139" s="37"/>
    </row>
    <row r="140" spans="2:2" x14ac:dyDescent="0.25">
      <c r="B140" s="37"/>
    </row>
    <row r="141" spans="2:2" x14ac:dyDescent="0.25">
      <c r="B141" s="37"/>
    </row>
    <row r="142" spans="2:2" x14ac:dyDescent="0.25">
      <c r="B142" s="37"/>
    </row>
    <row r="143" spans="2:2" x14ac:dyDescent="0.25">
      <c r="B143" s="37"/>
    </row>
    <row r="144" spans="2:2" x14ac:dyDescent="0.25">
      <c r="B144" s="37"/>
    </row>
    <row r="145" spans="2:2" x14ac:dyDescent="0.25">
      <c r="B145" s="37"/>
    </row>
    <row r="146" spans="2:2" x14ac:dyDescent="0.25">
      <c r="B146" s="37"/>
    </row>
    <row r="147" spans="2:2" x14ac:dyDescent="0.25">
      <c r="B147" s="37"/>
    </row>
    <row r="148" spans="2:2" x14ac:dyDescent="0.25">
      <c r="B148" s="37"/>
    </row>
    <row r="149" spans="2:2" x14ac:dyDescent="0.25">
      <c r="B149" s="37"/>
    </row>
    <row r="150" spans="2:2" x14ac:dyDescent="0.25">
      <c r="B150" s="37"/>
    </row>
    <row r="151" spans="2:2" x14ac:dyDescent="0.25">
      <c r="B151" s="37"/>
    </row>
    <row r="152" spans="2:2" x14ac:dyDescent="0.25">
      <c r="B152" s="37"/>
    </row>
    <row r="153" spans="2:2" x14ac:dyDescent="0.25">
      <c r="B153" s="37"/>
    </row>
    <row r="154" spans="2:2" x14ac:dyDescent="0.25">
      <c r="B154" s="37"/>
    </row>
    <row r="155" spans="2:2" x14ac:dyDescent="0.25">
      <c r="B155" s="37"/>
    </row>
    <row r="156" spans="2:2" x14ac:dyDescent="0.25">
      <c r="B156" s="37"/>
    </row>
    <row r="157" spans="2:2" x14ac:dyDescent="0.25">
      <c r="B157" s="37"/>
    </row>
    <row r="158" spans="2:2" x14ac:dyDescent="0.25">
      <c r="B158" s="37"/>
    </row>
    <row r="159" spans="2:2" x14ac:dyDescent="0.25">
      <c r="B159" s="37"/>
    </row>
    <row r="160" spans="2:2" x14ac:dyDescent="0.25">
      <c r="B160" s="37"/>
    </row>
    <row r="161" spans="2:2" x14ac:dyDescent="0.25">
      <c r="B161" s="37"/>
    </row>
    <row r="162" spans="2:2" x14ac:dyDescent="0.25">
      <c r="B162" s="37"/>
    </row>
    <row r="163" spans="2:2" x14ac:dyDescent="0.25">
      <c r="B163" s="37"/>
    </row>
    <row r="164" spans="2:2" x14ac:dyDescent="0.25">
      <c r="B164" s="37"/>
    </row>
    <row r="165" spans="2:2" x14ac:dyDescent="0.25">
      <c r="B165" s="37"/>
    </row>
    <row r="166" spans="2:2" x14ac:dyDescent="0.25">
      <c r="B166" s="37"/>
    </row>
    <row r="167" spans="2:2" x14ac:dyDescent="0.25">
      <c r="B167" s="37"/>
    </row>
    <row r="168" spans="2:2" x14ac:dyDescent="0.25">
      <c r="B168" s="37"/>
    </row>
    <row r="169" spans="2:2" x14ac:dyDescent="0.25">
      <c r="B169" s="37"/>
    </row>
    <row r="170" spans="2:2" x14ac:dyDescent="0.25">
      <c r="B170" s="37"/>
    </row>
    <row r="171" spans="2:2" x14ac:dyDescent="0.25">
      <c r="B171" s="37"/>
    </row>
    <row r="172" spans="2:2" x14ac:dyDescent="0.25">
      <c r="B172" s="37"/>
    </row>
    <row r="173" spans="2:2" x14ac:dyDescent="0.25">
      <c r="B173" s="37"/>
    </row>
    <row r="174" spans="2:2" x14ac:dyDescent="0.25">
      <c r="B174" s="37"/>
    </row>
    <row r="175" spans="2:2" x14ac:dyDescent="0.25">
      <c r="B175" s="37"/>
    </row>
    <row r="176" spans="2:2" x14ac:dyDescent="0.25">
      <c r="B176" s="37"/>
    </row>
    <row r="177" spans="2:2" x14ac:dyDescent="0.25">
      <c r="B177" s="37"/>
    </row>
    <row r="178" spans="2:2" x14ac:dyDescent="0.25">
      <c r="B178" s="37"/>
    </row>
    <row r="179" spans="2:2" x14ac:dyDescent="0.25">
      <c r="B179" s="37"/>
    </row>
    <row r="180" spans="2:2" x14ac:dyDescent="0.25">
      <c r="B180" s="37"/>
    </row>
    <row r="181" spans="2:2" x14ac:dyDescent="0.25">
      <c r="B181" s="37"/>
    </row>
    <row r="182" spans="2:2" x14ac:dyDescent="0.25">
      <c r="B182" s="37"/>
    </row>
    <row r="183" spans="2:2" x14ac:dyDescent="0.25">
      <c r="B183" s="37"/>
    </row>
    <row r="184" spans="2:2" x14ac:dyDescent="0.25">
      <c r="B184" s="37"/>
    </row>
    <row r="185" spans="2:2" x14ac:dyDescent="0.25">
      <c r="B185" s="37"/>
    </row>
    <row r="186" spans="2:2" x14ac:dyDescent="0.25">
      <c r="B186" s="37"/>
    </row>
    <row r="187" spans="2:2" x14ac:dyDescent="0.25">
      <c r="B187" s="37"/>
    </row>
    <row r="188" spans="2:2" x14ac:dyDescent="0.25">
      <c r="B188" s="37"/>
    </row>
    <row r="189" spans="2:2" x14ac:dyDescent="0.25">
      <c r="B189" s="37"/>
    </row>
    <row r="190" spans="2:2" x14ac:dyDescent="0.25">
      <c r="B190" s="37"/>
    </row>
    <row r="191" spans="2:2" x14ac:dyDescent="0.25">
      <c r="B191" s="37"/>
    </row>
    <row r="192" spans="2:2" x14ac:dyDescent="0.25">
      <c r="B192" s="37"/>
    </row>
    <row r="193" spans="2:2" x14ac:dyDescent="0.25">
      <c r="B193" s="37"/>
    </row>
    <row r="194" spans="2:2" x14ac:dyDescent="0.25">
      <c r="B194" s="37"/>
    </row>
    <row r="195" spans="2:2" x14ac:dyDescent="0.25">
      <c r="B195" s="37"/>
    </row>
    <row r="196" spans="2:2" x14ac:dyDescent="0.25">
      <c r="B196" s="37"/>
    </row>
    <row r="197" spans="2:2" x14ac:dyDescent="0.25">
      <c r="B197" s="37"/>
    </row>
    <row r="198" spans="2:2" x14ac:dyDescent="0.25">
      <c r="B198" s="37"/>
    </row>
    <row r="199" spans="2:2" x14ac:dyDescent="0.25">
      <c r="B199" s="37"/>
    </row>
    <row r="200" spans="2:2" x14ac:dyDescent="0.25">
      <c r="B200" s="37"/>
    </row>
    <row r="201" spans="2:2" x14ac:dyDescent="0.25">
      <c r="B201" s="37"/>
    </row>
    <row r="202" spans="2:2" x14ac:dyDescent="0.25">
      <c r="B202" s="37"/>
    </row>
    <row r="203" spans="2:2" x14ac:dyDescent="0.25">
      <c r="B203" s="37"/>
    </row>
    <row r="204" spans="2:2" x14ac:dyDescent="0.25">
      <c r="B204" s="37"/>
    </row>
    <row r="205" spans="2:2" x14ac:dyDescent="0.25">
      <c r="B205" s="37"/>
    </row>
    <row r="206" spans="2:2" x14ac:dyDescent="0.25">
      <c r="B206" s="37"/>
    </row>
    <row r="207" spans="2:2" x14ac:dyDescent="0.25">
      <c r="B207" s="37"/>
    </row>
    <row r="208" spans="2:2" x14ac:dyDescent="0.25">
      <c r="B208" s="37"/>
    </row>
    <row r="209" spans="2:2" x14ac:dyDescent="0.25">
      <c r="B209" s="37"/>
    </row>
    <row r="210" spans="2:2" x14ac:dyDescent="0.25">
      <c r="B210" s="37"/>
    </row>
    <row r="211" spans="2:2" x14ac:dyDescent="0.25">
      <c r="B211" s="37"/>
    </row>
    <row r="212" spans="2:2" x14ac:dyDescent="0.25">
      <c r="B212" s="37"/>
    </row>
    <row r="213" spans="2:2" x14ac:dyDescent="0.25">
      <c r="B213" s="37"/>
    </row>
    <row r="214" spans="2:2" x14ac:dyDescent="0.25">
      <c r="B214" s="37"/>
    </row>
    <row r="215" spans="2:2" x14ac:dyDescent="0.25">
      <c r="B215" s="37"/>
    </row>
    <row r="216" spans="2:2" x14ac:dyDescent="0.25">
      <c r="B216" s="37"/>
    </row>
    <row r="217" spans="2:2" x14ac:dyDescent="0.25">
      <c r="B217" s="37"/>
    </row>
    <row r="218" spans="2:2" x14ac:dyDescent="0.25">
      <c r="B218" s="37"/>
    </row>
    <row r="219" spans="2:2" x14ac:dyDescent="0.25">
      <c r="B219" s="37"/>
    </row>
    <row r="220" spans="2:2" x14ac:dyDescent="0.25">
      <c r="B220" s="37"/>
    </row>
    <row r="221" spans="2:2" x14ac:dyDescent="0.25">
      <c r="B221" s="37"/>
    </row>
    <row r="222" spans="2:2" x14ac:dyDescent="0.25">
      <c r="B222" s="37"/>
    </row>
    <row r="223" spans="2:2" x14ac:dyDescent="0.25">
      <c r="B223" s="37"/>
    </row>
    <row r="224" spans="2:2" x14ac:dyDescent="0.25">
      <c r="B224" s="37"/>
    </row>
    <row r="225" spans="2:2" x14ac:dyDescent="0.25">
      <c r="B225" s="37"/>
    </row>
    <row r="226" spans="2:2" x14ac:dyDescent="0.25">
      <c r="B226" s="37"/>
    </row>
    <row r="227" spans="2:2" x14ac:dyDescent="0.25">
      <c r="B227" s="37"/>
    </row>
    <row r="228" spans="2:2" x14ac:dyDescent="0.25">
      <c r="B228" s="37"/>
    </row>
    <row r="229" spans="2:2" x14ac:dyDescent="0.25">
      <c r="B229" s="37"/>
    </row>
    <row r="230" spans="2:2" x14ac:dyDescent="0.25">
      <c r="B230" s="37"/>
    </row>
    <row r="231" spans="2:2" x14ac:dyDescent="0.25">
      <c r="B231" s="37"/>
    </row>
    <row r="232" spans="2:2" x14ac:dyDescent="0.25">
      <c r="B232" s="37"/>
    </row>
    <row r="233" spans="2:2" x14ac:dyDescent="0.25">
      <c r="B233" s="37"/>
    </row>
    <row r="234" spans="2:2" x14ac:dyDescent="0.25">
      <c r="B234" s="37"/>
    </row>
    <row r="235" spans="2:2" x14ac:dyDescent="0.25">
      <c r="B235" s="37"/>
    </row>
    <row r="236" spans="2:2" x14ac:dyDescent="0.25">
      <c r="B236" s="37"/>
    </row>
    <row r="237" spans="2:2" x14ac:dyDescent="0.25">
      <c r="B237" s="37"/>
    </row>
    <row r="238" spans="2:2" x14ac:dyDescent="0.25">
      <c r="B238" s="37"/>
    </row>
    <row r="239" spans="2:2" x14ac:dyDescent="0.25">
      <c r="B239" s="37"/>
    </row>
    <row r="240" spans="2:2" x14ac:dyDescent="0.25">
      <c r="B240" s="37"/>
    </row>
    <row r="241" spans="2:2" x14ac:dyDescent="0.25">
      <c r="B241" s="37"/>
    </row>
    <row r="242" spans="2:2" x14ac:dyDescent="0.25">
      <c r="B242" s="37"/>
    </row>
    <row r="243" spans="2:2" x14ac:dyDescent="0.25">
      <c r="B243" s="37"/>
    </row>
    <row r="244" spans="2:2" x14ac:dyDescent="0.25">
      <c r="B244" s="37"/>
    </row>
    <row r="245" spans="2:2" x14ac:dyDescent="0.25">
      <c r="B245" s="37"/>
    </row>
    <row r="246" spans="2:2" x14ac:dyDescent="0.25">
      <c r="B246" s="37"/>
    </row>
    <row r="247" spans="2:2" x14ac:dyDescent="0.25">
      <c r="B247" s="37"/>
    </row>
    <row r="248" spans="2:2" x14ac:dyDescent="0.25">
      <c r="B248" s="37"/>
    </row>
    <row r="249" spans="2:2" x14ac:dyDescent="0.25">
      <c r="B249" s="37"/>
    </row>
    <row r="250" spans="2:2" x14ac:dyDescent="0.25">
      <c r="B250" s="37"/>
    </row>
    <row r="251" spans="2:2" x14ac:dyDescent="0.25">
      <c r="B251" s="37"/>
    </row>
    <row r="252" spans="2:2" x14ac:dyDescent="0.25">
      <c r="B252" s="37"/>
    </row>
    <row r="253" spans="2:2" x14ac:dyDescent="0.25">
      <c r="B253" s="37"/>
    </row>
    <row r="254" spans="2:2" x14ac:dyDescent="0.25">
      <c r="B254" s="37"/>
    </row>
    <row r="255" spans="2:2" x14ac:dyDescent="0.25">
      <c r="B255" s="37"/>
    </row>
    <row r="256" spans="2:2" x14ac:dyDescent="0.25">
      <c r="B256" s="37"/>
    </row>
    <row r="257" spans="2:2" x14ac:dyDescent="0.25">
      <c r="B257" s="37"/>
    </row>
    <row r="258" spans="2:2" x14ac:dyDescent="0.25">
      <c r="B258" s="37"/>
    </row>
    <row r="259" spans="2:2" x14ac:dyDescent="0.25">
      <c r="B259" s="37"/>
    </row>
    <row r="260" spans="2:2" x14ac:dyDescent="0.25">
      <c r="B260" s="37"/>
    </row>
    <row r="261" spans="2:2" x14ac:dyDescent="0.25">
      <c r="B261" s="37"/>
    </row>
    <row r="262" spans="2:2" x14ac:dyDescent="0.25">
      <c r="B262" s="37"/>
    </row>
    <row r="263" spans="2:2" x14ac:dyDescent="0.25">
      <c r="B263" s="37"/>
    </row>
    <row r="264" spans="2:2" x14ac:dyDescent="0.25">
      <c r="B264" s="37"/>
    </row>
    <row r="265" spans="2:2" x14ac:dyDescent="0.25">
      <c r="B265" s="37"/>
    </row>
    <row r="266" spans="2:2" x14ac:dyDescent="0.25">
      <c r="B266" s="37"/>
    </row>
    <row r="267" spans="2:2" x14ac:dyDescent="0.25">
      <c r="B267" s="37"/>
    </row>
    <row r="268" spans="2:2" x14ac:dyDescent="0.25">
      <c r="B268" s="37"/>
    </row>
    <row r="269" spans="2:2" x14ac:dyDescent="0.25">
      <c r="B269" s="37"/>
    </row>
    <row r="270" spans="2:2" x14ac:dyDescent="0.25">
      <c r="B270" s="37"/>
    </row>
    <row r="271" spans="2:2" x14ac:dyDescent="0.25">
      <c r="B271" s="37"/>
    </row>
    <row r="272" spans="2:2" x14ac:dyDescent="0.25">
      <c r="B272" s="37"/>
    </row>
    <row r="273" spans="2:2" x14ac:dyDescent="0.25">
      <c r="B273" s="37"/>
    </row>
    <row r="274" spans="2:2" x14ac:dyDescent="0.25">
      <c r="B274" s="37"/>
    </row>
    <row r="275" spans="2:2" x14ac:dyDescent="0.25">
      <c r="B275" s="37"/>
    </row>
    <row r="276" spans="2:2" x14ac:dyDescent="0.25">
      <c r="B276" s="37"/>
    </row>
    <row r="277" spans="2:2" x14ac:dyDescent="0.25">
      <c r="B277" s="37"/>
    </row>
    <row r="278" spans="2:2" x14ac:dyDescent="0.25">
      <c r="B278" s="37"/>
    </row>
    <row r="279" spans="2:2" x14ac:dyDescent="0.25">
      <c r="B279" s="37"/>
    </row>
    <row r="280" spans="2:2" x14ac:dyDescent="0.25">
      <c r="B280" s="37"/>
    </row>
    <row r="281" spans="2:2" x14ac:dyDescent="0.25">
      <c r="B281" s="37"/>
    </row>
    <row r="282" spans="2:2" x14ac:dyDescent="0.25">
      <c r="B282" s="37"/>
    </row>
    <row r="283" spans="2:2" x14ac:dyDescent="0.25">
      <c r="B283" s="37"/>
    </row>
    <row r="284" spans="2:2" x14ac:dyDescent="0.25">
      <c r="B284" s="37"/>
    </row>
    <row r="285" spans="2:2" x14ac:dyDescent="0.25">
      <c r="B285" s="37"/>
    </row>
    <row r="286" spans="2:2" x14ac:dyDescent="0.25">
      <c r="B286" s="37"/>
    </row>
    <row r="287" spans="2:2" x14ac:dyDescent="0.25">
      <c r="B287" s="37"/>
    </row>
    <row r="288" spans="2:2" x14ac:dyDescent="0.25">
      <c r="B288" s="37"/>
    </row>
    <row r="289" spans="2:2" x14ac:dyDescent="0.25">
      <c r="B289" s="37"/>
    </row>
    <row r="290" spans="2:2" x14ac:dyDescent="0.25">
      <c r="B290" s="37"/>
    </row>
    <row r="291" spans="2:2" x14ac:dyDescent="0.25">
      <c r="B291" s="37"/>
    </row>
    <row r="292" spans="2:2" x14ac:dyDescent="0.25">
      <c r="B292" s="37"/>
    </row>
    <row r="293" spans="2:2" x14ac:dyDescent="0.25">
      <c r="B293" s="37"/>
    </row>
    <row r="294" spans="2:2" x14ac:dyDescent="0.25">
      <c r="B294" s="37"/>
    </row>
    <row r="295" spans="2:2" x14ac:dyDescent="0.25">
      <c r="B295" s="37"/>
    </row>
    <row r="296" spans="2:2" x14ac:dyDescent="0.25">
      <c r="B296" s="37"/>
    </row>
    <row r="297" spans="2:2" x14ac:dyDescent="0.25">
      <c r="B297" s="37"/>
    </row>
    <row r="298" spans="2:2" x14ac:dyDescent="0.25">
      <c r="B298" s="37"/>
    </row>
    <row r="299" spans="2:2" x14ac:dyDescent="0.25">
      <c r="B299" s="37"/>
    </row>
    <row r="300" spans="2:2" x14ac:dyDescent="0.25">
      <c r="B300" s="37"/>
    </row>
    <row r="301" spans="2:2" x14ac:dyDescent="0.25">
      <c r="B301" s="37"/>
    </row>
    <row r="302" spans="2:2" x14ac:dyDescent="0.25">
      <c r="B302" s="37"/>
    </row>
    <row r="303" spans="2:2" x14ac:dyDescent="0.25">
      <c r="B303" s="37"/>
    </row>
    <row r="304" spans="2:2" x14ac:dyDescent="0.25">
      <c r="B304" s="37"/>
    </row>
    <row r="305" spans="2:2" x14ac:dyDescent="0.25">
      <c r="B305" s="37"/>
    </row>
    <row r="306" spans="2:2" x14ac:dyDescent="0.25">
      <c r="B306" s="37"/>
    </row>
    <row r="307" spans="2:2" x14ac:dyDescent="0.25">
      <c r="B307" s="37"/>
    </row>
    <row r="308" spans="2:2" x14ac:dyDescent="0.25">
      <c r="B308" s="37"/>
    </row>
    <row r="309" spans="2:2" x14ac:dyDescent="0.25">
      <c r="B309" s="37"/>
    </row>
    <row r="310" spans="2:2" x14ac:dyDescent="0.25">
      <c r="B310" s="37"/>
    </row>
    <row r="311" spans="2:2" x14ac:dyDescent="0.25">
      <c r="B311" s="37"/>
    </row>
    <row r="312" spans="2:2" x14ac:dyDescent="0.25">
      <c r="B312" s="37"/>
    </row>
    <row r="313" spans="2:2" x14ac:dyDescent="0.25">
      <c r="B313" s="37"/>
    </row>
    <row r="314" spans="2:2" x14ac:dyDescent="0.25">
      <c r="B314" s="37"/>
    </row>
    <row r="315" spans="2:2" x14ac:dyDescent="0.25">
      <c r="B315" s="37"/>
    </row>
    <row r="316" spans="2:2" x14ac:dyDescent="0.25">
      <c r="B316" s="37"/>
    </row>
    <row r="317" spans="2:2" x14ac:dyDescent="0.25">
      <c r="B317" s="37"/>
    </row>
    <row r="318" spans="2:2" x14ac:dyDescent="0.25">
      <c r="B318" s="37"/>
    </row>
    <row r="319" spans="2:2" x14ac:dyDescent="0.25">
      <c r="B319" s="37"/>
    </row>
    <row r="320" spans="2:2" x14ac:dyDescent="0.25">
      <c r="B320" s="37"/>
    </row>
    <row r="321" spans="2:2" x14ac:dyDescent="0.25">
      <c r="B321" s="37"/>
    </row>
    <row r="322" spans="2:2" x14ac:dyDescent="0.25">
      <c r="B322" s="37"/>
    </row>
    <row r="323" spans="2:2" x14ac:dyDescent="0.25">
      <c r="B323" s="37"/>
    </row>
    <row r="324" spans="2:2" x14ac:dyDescent="0.25">
      <c r="B324" s="37"/>
    </row>
    <row r="325" spans="2:2" x14ac:dyDescent="0.25">
      <c r="B325" s="37"/>
    </row>
    <row r="326" spans="2:2" x14ac:dyDescent="0.25">
      <c r="B326" s="37"/>
    </row>
    <row r="327" spans="2:2" x14ac:dyDescent="0.25">
      <c r="B327" s="37"/>
    </row>
    <row r="328" spans="2:2" x14ac:dyDescent="0.25">
      <c r="B328" s="37"/>
    </row>
    <row r="329" spans="2:2" x14ac:dyDescent="0.25">
      <c r="B329" s="37"/>
    </row>
    <row r="330" spans="2:2" x14ac:dyDescent="0.25">
      <c r="B330" s="37"/>
    </row>
    <row r="331" spans="2:2" x14ac:dyDescent="0.25">
      <c r="B331" s="37"/>
    </row>
    <row r="332" spans="2:2" x14ac:dyDescent="0.25">
      <c r="B332" s="37"/>
    </row>
    <row r="333" spans="2:2" x14ac:dyDescent="0.25">
      <c r="B333" s="37"/>
    </row>
    <row r="334" spans="2:2" x14ac:dyDescent="0.25">
      <c r="B334" s="37"/>
    </row>
    <row r="335" spans="2:2" x14ac:dyDescent="0.25">
      <c r="B335" s="37"/>
    </row>
    <row r="336" spans="2:2" x14ac:dyDescent="0.25">
      <c r="B336" s="37"/>
    </row>
    <row r="337" spans="2:2" x14ac:dyDescent="0.25">
      <c r="B337" s="37"/>
    </row>
    <row r="338" spans="2:2" x14ac:dyDescent="0.25">
      <c r="B338" s="37"/>
    </row>
    <row r="339" spans="2:2" x14ac:dyDescent="0.25">
      <c r="B339" s="37"/>
    </row>
    <row r="340" spans="2:2" x14ac:dyDescent="0.25">
      <c r="B340" s="37"/>
    </row>
    <row r="341" spans="2:2" x14ac:dyDescent="0.25">
      <c r="B341" s="37"/>
    </row>
    <row r="342" spans="2:2" x14ac:dyDescent="0.25">
      <c r="B342" s="37"/>
    </row>
    <row r="343" spans="2:2" x14ac:dyDescent="0.25">
      <c r="B343" s="37"/>
    </row>
    <row r="344" spans="2:2" x14ac:dyDescent="0.25">
      <c r="B344" s="37"/>
    </row>
    <row r="345" spans="2:2" x14ac:dyDescent="0.25">
      <c r="B345" s="37"/>
    </row>
    <row r="346" spans="2:2" x14ac:dyDescent="0.25">
      <c r="B346" s="37"/>
    </row>
    <row r="347" spans="2:2" x14ac:dyDescent="0.25">
      <c r="B347" s="37"/>
    </row>
    <row r="348" spans="2:2" x14ac:dyDescent="0.25">
      <c r="B348" s="37"/>
    </row>
    <row r="349" spans="2:2" x14ac:dyDescent="0.25">
      <c r="B349" s="37"/>
    </row>
    <row r="350" spans="2:2" x14ac:dyDescent="0.25">
      <c r="B350" s="37"/>
    </row>
    <row r="351" spans="2:2" x14ac:dyDescent="0.25">
      <c r="B351" s="37"/>
    </row>
    <row r="352" spans="2:2" x14ac:dyDescent="0.25">
      <c r="B352" s="37"/>
    </row>
    <row r="353" spans="2:2" x14ac:dyDescent="0.25">
      <c r="B353" s="37"/>
    </row>
    <row r="354" spans="2:2" x14ac:dyDescent="0.25">
      <c r="B354" s="37"/>
    </row>
    <row r="355" spans="2:2" x14ac:dyDescent="0.25">
      <c r="B355" s="37"/>
    </row>
    <row r="356" spans="2:2" x14ac:dyDescent="0.25">
      <c r="B356" s="37"/>
    </row>
    <row r="357" spans="2:2" x14ac:dyDescent="0.25">
      <c r="B357" s="37"/>
    </row>
    <row r="358" spans="2:2" x14ac:dyDescent="0.25">
      <c r="B358" s="37"/>
    </row>
    <row r="359" spans="2:2" x14ac:dyDescent="0.25">
      <c r="B359" s="37"/>
    </row>
    <row r="360" spans="2:2" x14ac:dyDescent="0.25">
      <c r="B360" s="37"/>
    </row>
    <row r="361" spans="2:2" x14ac:dyDescent="0.25">
      <c r="B361" s="37"/>
    </row>
    <row r="362" spans="2:2" x14ac:dyDescent="0.25">
      <c r="B362" s="37"/>
    </row>
    <row r="363" spans="2:2" x14ac:dyDescent="0.25">
      <c r="B363" s="37"/>
    </row>
    <row r="364" spans="2:2" x14ac:dyDescent="0.25">
      <c r="B364" s="37"/>
    </row>
    <row r="365" spans="2:2" x14ac:dyDescent="0.25">
      <c r="B365" s="37"/>
    </row>
    <row r="366" spans="2:2" x14ac:dyDescent="0.25">
      <c r="B366" s="37"/>
    </row>
    <row r="367" spans="2:2" x14ac:dyDescent="0.25">
      <c r="B367" s="37"/>
    </row>
    <row r="368" spans="2:2" x14ac:dyDescent="0.25">
      <c r="B368" s="37"/>
    </row>
    <row r="369" spans="2:2" x14ac:dyDescent="0.25">
      <c r="B369" s="37"/>
    </row>
    <row r="370" spans="2:2" x14ac:dyDescent="0.25">
      <c r="B370" s="37"/>
    </row>
    <row r="371" spans="2:2" x14ac:dyDescent="0.25">
      <c r="B371" s="37"/>
    </row>
    <row r="372" spans="2:2" x14ac:dyDescent="0.25">
      <c r="B372" s="37"/>
    </row>
    <row r="373" spans="2:2" x14ac:dyDescent="0.25">
      <c r="B373" s="37"/>
    </row>
    <row r="374" spans="2:2" x14ac:dyDescent="0.25">
      <c r="B374" s="37"/>
    </row>
    <row r="375" spans="2:2" x14ac:dyDescent="0.25">
      <c r="B375" s="37"/>
    </row>
    <row r="376" spans="2:2" x14ac:dyDescent="0.25">
      <c r="B376" s="37"/>
    </row>
    <row r="377" spans="2:2" x14ac:dyDescent="0.25">
      <c r="B377" s="37"/>
    </row>
    <row r="378" spans="2:2" x14ac:dyDescent="0.25">
      <c r="B378" s="37"/>
    </row>
    <row r="379" spans="2:2" x14ac:dyDescent="0.25">
      <c r="B379" s="37"/>
    </row>
    <row r="380" spans="2:2" x14ac:dyDescent="0.25">
      <c r="B380" s="37"/>
    </row>
    <row r="381" spans="2:2" x14ac:dyDescent="0.25">
      <c r="B381" s="37"/>
    </row>
    <row r="382" spans="2:2" x14ac:dyDescent="0.25">
      <c r="B382" s="37"/>
    </row>
    <row r="383" spans="2:2" x14ac:dyDescent="0.25">
      <c r="B383" s="37"/>
    </row>
    <row r="384" spans="2:2" x14ac:dyDescent="0.25">
      <c r="B384" s="37"/>
    </row>
    <row r="385" spans="2:2" x14ac:dyDescent="0.25">
      <c r="B385" s="37"/>
    </row>
    <row r="386" spans="2:2" x14ac:dyDescent="0.25">
      <c r="B386" s="37"/>
    </row>
    <row r="387" spans="2:2" x14ac:dyDescent="0.25">
      <c r="B387" s="37"/>
    </row>
    <row r="388" spans="2:2" x14ac:dyDescent="0.25">
      <c r="B388" s="37"/>
    </row>
    <row r="389" spans="2:2" x14ac:dyDescent="0.25">
      <c r="B389" s="37"/>
    </row>
    <row r="390" spans="2:2" x14ac:dyDescent="0.25">
      <c r="B390" s="37"/>
    </row>
    <row r="391" spans="2:2" x14ac:dyDescent="0.25">
      <c r="B391" s="37"/>
    </row>
    <row r="392" spans="2:2" x14ac:dyDescent="0.25">
      <c r="B392" s="37"/>
    </row>
    <row r="393" spans="2:2" x14ac:dyDescent="0.25">
      <c r="B393" s="37"/>
    </row>
    <row r="394" spans="2:2" x14ac:dyDescent="0.25">
      <c r="B394" s="37"/>
    </row>
    <row r="395" spans="2:2" x14ac:dyDescent="0.25">
      <c r="B395" s="37"/>
    </row>
    <row r="396" spans="2:2" x14ac:dyDescent="0.25">
      <c r="B396" s="37"/>
    </row>
    <row r="397" spans="2:2" x14ac:dyDescent="0.25">
      <c r="B397" s="37"/>
    </row>
    <row r="398" spans="2:2" x14ac:dyDescent="0.25">
      <c r="B398" s="37"/>
    </row>
    <row r="399" spans="2:2" x14ac:dyDescent="0.25">
      <c r="B399" s="37"/>
    </row>
    <row r="400" spans="2:2" x14ac:dyDescent="0.25">
      <c r="B400" s="37"/>
    </row>
    <row r="401" spans="2:2" x14ac:dyDescent="0.25">
      <c r="B401" s="37"/>
    </row>
    <row r="402" spans="2:2" x14ac:dyDescent="0.25">
      <c r="B402" s="37"/>
    </row>
    <row r="403" spans="2:2" x14ac:dyDescent="0.25">
      <c r="B403" s="37"/>
    </row>
    <row r="404" spans="2:2" x14ac:dyDescent="0.25">
      <c r="B404" s="37"/>
    </row>
    <row r="405" spans="2:2" x14ac:dyDescent="0.25">
      <c r="B405" s="37"/>
    </row>
    <row r="406" spans="2:2" x14ac:dyDescent="0.25">
      <c r="B406" s="37"/>
    </row>
    <row r="407" spans="2:2" x14ac:dyDescent="0.25">
      <c r="B407" s="37"/>
    </row>
    <row r="408" spans="2:2" x14ac:dyDescent="0.25">
      <c r="B408" s="37"/>
    </row>
    <row r="409" spans="2:2" x14ac:dyDescent="0.25">
      <c r="B409" s="37"/>
    </row>
    <row r="410" spans="2:2" x14ac:dyDescent="0.25">
      <c r="B410" s="37"/>
    </row>
    <row r="411" spans="2:2" x14ac:dyDescent="0.25">
      <c r="B411" s="37"/>
    </row>
    <row r="412" spans="2:2" x14ac:dyDescent="0.25">
      <c r="B412" s="37"/>
    </row>
    <row r="413" spans="2:2" x14ac:dyDescent="0.25">
      <c r="B413" s="37"/>
    </row>
    <row r="414" spans="2:2" x14ac:dyDescent="0.25">
      <c r="B414" s="37"/>
    </row>
    <row r="415" spans="2:2" x14ac:dyDescent="0.25">
      <c r="B415" s="37"/>
    </row>
    <row r="416" spans="2:2" x14ac:dyDescent="0.25">
      <c r="B416" s="37"/>
    </row>
    <row r="417" spans="2:2" x14ac:dyDescent="0.25">
      <c r="B417" s="37"/>
    </row>
    <row r="418" spans="2:2" x14ac:dyDescent="0.25">
      <c r="B418" s="37"/>
    </row>
    <row r="419" spans="2:2" x14ac:dyDescent="0.25">
      <c r="B419" s="37"/>
    </row>
    <row r="420" spans="2:2" x14ac:dyDescent="0.25">
      <c r="B420" s="37"/>
    </row>
    <row r="421" spans="2:2" x14ac:dyDescent="0.25">
      <c r="B421" s="37"/>
    </row>
    <row r="422" spans="2:2" x14ac:dyDescent="0.25">
      <c r="B422" s="37"/>
    </row>
    <row r="423" spans="2:2" x14ac:dyDescent="0.25">
      <c r="B423" s="37"/>
    </row>
    <row r="424" spans="2:2" x14ac:dyDescent="0.25">
      <c r="B424" s="37"/>
    </row>
    <row r="425" spans="2:2" x14ac:dyDescent="0.25">
      <c r="B425" s="37"/>
    </row>
    <row r="426" spans="2:2" x14ac:dyDescent="0.25">
      <c r="B426" s="37"/>
    </row>
    <row r="427" spans="2:2" x14ac:dyDescent="0.25">
      <c r="B427" s="37"/>
    </row>
    <row r="428" spans="2:2" x14ac:dyDescent="0.25">
      <c r="B428" s="37"/>
    </row>
    <row r="429" spans="2:2" x14ac:dyDescent="0.25">
      <c r="B429" s="37"/>
    </row>
    <row r="430" spans="2:2" x14ac:dyDescent="0.25">
      <c r="B430" s="37"/>
    </row>
    <row r="431" spans="2:2" x14ac:dyDescent="0.25">
      <c r="B431" s="37"/>
    </row>
    <row r="432" spans="2:2" x14ac:dyDescent="0.25">
      <c r="B432" s="37"/>
    </row>
    <row r="433" spans="2:2" x14ac:dyDescent="0.25">
      <c r="B433" s="37"/>
    </row>
    <row r="434" spans="2:2" x14ac:dyDescent="0.25">
      <c r="B434" s="37"/>
    </row>
    <row r="435" spans="2:2" x14ac:dyDescent="0.25">
      <c r="B435" s="37"/>
    </row>
    <row r="436" spans="2:2" x14ac:dyDescent="0.25">
      <c r="B436" s="37"/>
    </row>
    <row r="437" spans="2:2" x14ac:dyDescent="0.25">
      <c r="B437" s="37"/>
    </row>
    <row r="438" spans="2:2" x14ac:dyDescent="0.25">
      <c r="B438" s="37"/>
    </row>
    <row r="439" spans="2:2" x14ac:dyDescent="0.25">
      <c r="B439" s="37"/>
    </row>
    <row r="440" spans="2:2" x14ac:dyDescent="0.25">
      <c r="B440" s="37"/>
    </row>
    <row r="441" spans="2:2" x14ac:dyDescent="0.25">
      <c r="B441" s="37"/>
    </row>
    <row r="442" spans="2:2" x14ac:dyDescent="0.25">
      <c r="B442" s="37"/>
    </row>
    <row r="443" spans="2:2" x14ac:dyDescent="0.25">
      <c r="B443" s="37"/>
    </row>
    <row r="444" spans="2:2" x14ac:dyDescent="0.25">
      <c r="B444" s="37"/>
    </row>
    <row r="445" spans="2:2" x14ac:dyDescent="0.25">
      <c r="B445" s="37"/>
    </row>
    <row r="446" spans="2:2" x14ac:dyDescent="0.25">
      <c r="B446" s="37"/>
    </row>
    <row r="447" spans="2:2" x14ac:dyDescent="0.25">
      <c r="B447" s="37"/>
    </row>
    <row r="448" spans="2:2" x14ac:dyDescent="0.25">
      <c r="B448" s="37"/>
    </row>
    <row r="449" spans="2:2" x14ac:dyDescent="0.25">
      <c r="B449" s="37"/>
    </row>
    <row r="450" spans="2:2" x14ac:dyDescent="0.25">
      <c r="B450" s="37"/>
    </row>
    <row r="451" spans="2:2" x14ac:dyDescent="0.25">
      <c r="B451" s="37"/>
    </row>
    <row r="452" spans="2:2" x14ac:dyDescent="0.25">
      <c r="B452" s="37"/>
    </row>
    <row r="453" spans="2:2" x14ac:dyDescent="0.25">
      <c r="B453" s="37"/>
    </row>
    <row r="454" spans="2:2" x14ac:dyDescent="0.25">
      <c r="B454" s="37"/>
    </row>
    <row r="455" spans="2:2" x14ac:dyDescent="0.25">
      <c r="B455" s="37"/>
    </row>
    <row r="456" spans="2:2" x14ac:dyDescent="0.25">
      <c r="B456" s="37"/>
    </row>
    <row r="457" spans="2:2" x14ac:dyDescent="0.25">
      <c r="B457" s="37"/>
    </row>
    <row r="458" spans="2:2" x14ac:dyDescent="0.25">
      <c r="B458" s="37"/>
    </row>
    <row r="459" spans="2:2" x14ac:dyDescent="0.25">
      <c r="B459" s="37"/>
    </row>
    <row r="460" spans="2:2" x14ac:dyDescent="0.25">
      <c r="B460" s="37"/>
    </row>
    <row r="461" spans="2:2" x14ac:dyDescent="0.25">
      <c r="B461" s="37"/>
    </row>
    <row r="462" spans="2:2" x14ac:dyDescent="0.25">
      <c r="B462" s="37"/>
    </row>
    <row r="463" spans="2:2" x14ac:dyDescent="0.25">
      <c r="B463" s="37"/>
    </row>
    <row r="464" spans="2:2" x14ac:dyDescent="0.25">
      <c r="B464" s="37"/>
    </row>
    <row r="465" spans="2:2" x14ac:dyDescent="0.25">
      <c r="B465" s="37"/>
    </row>
    <row r="466" spans="2:2" x14ac:dyDescent="0.25">
      <c r="B466" s="37"/>
    </row>
    <row r="467" spans="2:2" x14ac:dyDescent="0.25">
      <c r="B467" s="37"/>
    </row>
    <row r="468" spans="2:2" x14ac:dyDescent="0.25">
      <c r="B468" s="37"/>
    </row>
    <row r="469" spans="2:2" x14ac:dyDescent="0.25">
      <c r="B469" s="37"/>
    </row>
    <row r="470" spans="2:2" x14ac:dyDescent="0.25">
      <c r="B470" s="37"/>
    </row>
    <row r="471" spans="2:2" x14ac:dyDescent="0.25">
      <c r="B471" s="37"/>
    </row>
    <row r="472" spans="2:2" x14ac:dyDescent="0.25">
      <c r="B472" s="37"/>
    </row>
    <row r="473" spans="2:2" x14ac:dyDescent="0.25">
      <c r="B473" s="37"/>
    </row>
    <row r="474" spans="2:2" x14ac:dyDescent="0.25">
      <c r="B474" s="37"/>
    </row>
    <row r="475" spans="2:2" x14ac:dyDescent="0.25">
      <c r="B475" s="37"/>
    </row>
    <row r="476" spans="2:2" x14ac:dyDescent="0.25">
      <c r="B476" s="37"/>
    </row>
    <row r="477" spans="2:2" x14ac:dyDescent="0.25">
      <c r="B477" s="37"/>
    </row>
    <row r="478" spans="2:2" x14ac:dyDescent="0.25">
      <c r="B478" s="37"/>
    </row>
    <row r="479" spans="2:2" x14ac:dyDescent="0.25">
      <c r="B479" s="37"/>
    </row>
    <row r="480" spans="2:2" x14ac:dyDescent="0.25">
      <c r="B480" s="37"/>
    </row>
    <row r="481" spans="2:2" x14ac:dyDescent="0.25">
      <c r="B481" s="37"/>
    </row>
    <row r="482" spans="2:2" x14ac:dyDescent="0.25">
      <c r="B482" s="37"/>
    </row>
    <row r="483" spans="2:2" x14ac:dyDescent="0.25">
      <c r="B483" s="37"/>
    </row>
    <row r="484" spans="2:2" x14ac:dyDescent="0.25">
      <c r="B484" s="37"/>
    </row>
    <row r="485" spans="2:2" x14ac:dyDescent="0.25">
      <c r="B485" s="37"/>
    </row>
    <row r="486" spans="2:2" x14ac:dyDescent="0.25">
      <c r="B486" s="37"/>
    </row>
    <row r="487" spans="2:2" x14ac:dyDescent="0.25">
      <c r="B487" s="37"/>
    </row>
    <row r="488" spans="2:2" x14ac:dyDescent="0.25">
      <c r="B488" s="37"/>
    </row>
    <row r="489" spans="2:2" x14ac:dyDescent="0.25">
      <c r="B489" s="37"/>
    </row>
    <row r="490" spans="2:2" x14ac:dyDescent="0.25">
      <c r="B490" s="37"/>
    </row>
    <row r="491" spans="2:2" x14ac:dyDescent="0.25">
      <c r="B491" s="37"/>
    </row>
    <row r="492" spans="2:2" x14ac:dyDescent="0.25">
      <c r="B492" s="37"/>
    </row>
    <row r="493" spans="2:2" x14ac:dyDescent="0.25">
      <c r="B493" s="37"/>
    </row>
    <row r="494" spans="2:2" x14ac:dyDescent="0.25">
      <c r="B494" s="37"/>
    </row>
    <row r="495" spans="2:2" x14ac:dyDescent="0.25">
      <c r="B495" s="37"/>
    </row>
    <row r="496" spans="2:2" x14ac:dyDescent="0.25">
      <c r="B496" s="37"/>
    </row>
    <row r="497" spans="2:2" x14ac:dyDescent="0.25">
      <c r="B497" s="37"/>
    </row>
    <row r="498" spans="2:2" x14ac:dyDescent="0.25">
      <c r="B498" s="37"/>
    </row>
    <row r="499" spans="2:2" x14ac:dyDescent="0.25">
      <c r="B499" s="37"/>
    </row>
    <row r="500" spans="2:2" x14ac:dyDescent="0.25">
      <c r="B500" s="37"/>
    </row>
    <row r="501" spans="2:2" x14ac:dyDescent="0.25">
      <c r="B501" s="37"/>
    </row>
    <row r="502" spans="2:2" x14ac:dyDescent="0.25">
      <c r="B502" s="37"/>
    </row>
    <row r="503" spans="2:2" x14ac:dyDescent="0.25">
      <c r="B503" s="37"/>
    </row>
    <row r="504" spans="2:2" x14ac:dyDescent="0.25">
      <c r="B504" s="37"/>
    </row>
    <row r="505" spans="2:2" x14ac:dyDescent="0.25">
      <c r="B505" s="37"/>
    </row>
    <row r="506" spans="2:2" x14ac:dyDescent="0.25">
      <c r="B506" s="37"/>
    </row>
    <row r="507" spans="2:2" x14ac:dyDescent="0.25">
      <c r="B507" s="37"/>
    </row>
    <row r="508" spans="2:2" x14ac:dyDescent="0.25">
      <c r="B508" s="37"/>
    </row>
    <row r="509" spans="2:2" x14ac:dyDescent="0.25">
      <c r="B509" s="37"/>
    </row>
    <row r="510" spans="2:2" x14ac:dyDescent="0.25">
      <c r="B510" s="37"/>
    </row>
    <row r="511" spans="2:2" x14ac:dyDescent="0.25">
      <c r="B511" s="37"/>
    </row>
    <row r="512" spans="2:2" x14ac:dyDescent="0.25">
      <c r="B512" s="37"/>
    </row>
    <row r="513" spans="2:2" x14ac:dyDescent="0.25">
      <c r="B513" s="37"/>
    </row>
    <row r="514" spans="2:2" x14ac:dyDescent="0.25">
      <c r="B514" s="37"/>
    </row>
    <row r="515" spans="2:2" x14ac:dyDescent="0.25">
      <c r="B515" s="37"/>
    </row>
    <row r="516" spans="2:2" x14ac:dyDescent="0.25">
      <c r="B516" s="37"/>
    </row>
    <row r="517" spans="2:2" x14ac:dyDescent="0.25">
      <c r="B517" s="37"/>
    </row>
    <row r="518" spans="2:2" x14ac:dyDescent="0.25">
      <c r="B518" s="37"/>
    </row>
    <row r="519" spans="2:2" x14ac:dyDescent="0.25">
      <c r="B519" s="37"/>
    </row>
    <row r="520" spans="2:2" x14ac:dyDescent="0.25">
      <c r="B520" s="37"/>
    </row>
    <row r="521" spans="2:2" x14ac:dyDescent="0.25">
      <c r="B521" s="37"/>
    </row>
    <row r="522" spans="2:2" x14ac:dyDescent="0.25">
      <c r="B522" s="37"/>
    </row>
    <row r="523" spans="2:2" x14ac:dyDescent="0.25">
      <c r="B523" s="37"/>
    </row>
    <row r="524" spans="2:2" x14ac:dyDescent="0.25">
      <c r="B524" s="37"/>
    </row>
    <row r="525" spans="2:2" x14ac:dyDescent="0.25">
      <c r="B525" s="37"/>
    </row>
    <row r="526" spans="2:2" x14ac:dyDescent="0.25">
      <c r="B526" s="37"/>
    </row>
    <row r="527" spans="2:2" x14ac:dyDescent="0.25">
      <c r="B527" s="37"/>
    </row>
    <row r="528" spans="2:2" x14ac:dyDescent="0.25">
      <c r="B528" s="37"/>
    </row>
    <row r="529" spans="2:2" x14ac:dyDescent="0.25">
      <c r="B529" s="37"/>
    </row>
    <row r="530" spans="2:2" x14ac:dyDescent="0.25">
      <c r="B530" s="37"/>
    </row>
    <row r="531" spans="2:2" x14ac:dyDescent="0.25">
      <c r="B531" s="37"/>
    </row>
    <row r="532" spans="2:2" x14ac:dyDescent="0.25">
      <c r="B532" s="37"/>
    </row>
    <row r="533" spans="2:2" x14ac:dyDescent="0.25">
      <c r="B533" s="37"/>
    </row>
    <row r="534" spans="2:2" x14ac:dyDescent="0.25">
      <c r="B534" s="37"/>
    </row>
    <row r="535" spans="2:2" x14ac:dyDescent="0.25">
      <c r="B535" s="37"/>
    </row>
    <row r="536" spans="2:2" x14ac:dyDescent="0.25">
      <c r="B536" s="37"/>
    </row>
    <row r="537" spans="2:2" x14ac:dyDescent="0.25">
      <c r="B537" s="37"/>
    </row>
    <row r="538" spans="2:2" x14ac:dyDescent="0.25">
      <c r="B538" s="37"/>
    </row>
    <row r="539" spans="2:2" x14ac:dyDescent="0.25">
      <c r="B539" s="37"/>
    </row>
  </sheetData>
  <mergeCells count="40">
    <mergeCell ref="E32:H32"/>
    <mergeCell ref="E28:H28"/>
    <mergeCell ref="E29:H29"/>
    <mergeCell ref="E30:H30"/>
    <mergeCell ref="E19:H19"/>
    <mergeCell ref="E20:H20"/>
    <mergeCell ref="E21:H21"/>
    <mergeCell ref="E22:H22"/>
    <mergeCell ref="A1:J1"/>
    <mergeCell ref="B3:J3"/>
    <mergeCell ref="E23:H23"/>
    <mergeCell ref="C6:H6"/>
    <mergeCell ref="E13:H13"/>
    <mergeCell ref="E14:H14"/>
    <mergeCell ref="E15:H15"/>
    <mergeCell ref="E16:H16"/>
    <mergeCell ref="E17:H17"/>
    <mergeCell ref="C10:H10"/>
    <mergeCell ref="C11:H11"/>
    <mergeCell ref="C8:H8"/>
    <mergeCell ref="C7:H7"/>
    <mergeCell ref="C5:H5"/>
    <mergeCell ref="E18:H18"/>
    <mergeCell ref="C9:H9"/>
    <mergeCell ref="E35:H35"/>
    <mergeCell ref="E24:H24"/>
    <mergeCell ref="E25:H25"/>
    <mergeCell ref="E42:H42"/>
    <mergeCell ref="E43:H43"/>
    <mergeCell ref="E36:H36"/>
    <mergeCell ref="E37:H37"/>
    <mergeCell ref="E38:H38"/>
    <mergeCell ref="E39:H39"/>
    <mergeCell ref="E40:H40"/>
    <mergeCell ref="E41:H41"/>
    <mergeCell ref="E33:H33"/>
    <mergeCell ref="E34:H34"/>
    <mergeCell ref="E26:H26"/>
    <mergeCell ref="E27:H27"/>
    <mergeCell ref="E31:H31"/>
  </mergeCells>
  <conditionalFormatting sqref="C11:D11">
    <cfRule type="cellIs" dxfId="1" priority="1" stopIfTrue="1" operator="greaterThan">
      <formula>$C$10</formula>
    </cfRule>
    <cfRule type="cellIs" dxfId="0" priority="2" stopIfTrue="1" operator="greaterThan">
      <formula>$C$11&gt;$C$10</formula>
    </cfRule>
  </conditionalFormatting>
  <pageMargins left="0.70866141732283472" right="0.70866141732283472" top="0.78740157480314965" bottom="0.78740157480314965" header="0.31496062992125984" footer="0.31496062992125984"/>
  <pageSetup paperSize="9" scale="56"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'Liste dropdown'!$A$1:$A$7</xm:f>
          </x14:formula1>
          <xm:sqref>C9:D9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
  <sheetViews>
    <sheetView showGridLines="0" showZeros="0" zoomScale="115" zoomScaleNormal="115" zoomScaleSheetLayoutView="75" workbookViewId="0">
      <selection activeCell="C41" sqref="C41:E41"/>
    </sheetView>
  </sheetViews>
  <sheetFormatPr baseColWidth="10" defaultRowHeight="12.5" x14ac:dyDescent="0.25"/>
  <cols>
    <col min="1" max="1" width="7.7265625" customWidth="1"/>
    <col min="2" max="2" width="26.81640625" customWidth="1"/>
    <col min="3" max="3" width="2.1796875" customWidth="1"/>
    <col min="4" max="4" width="12.453125" style="13" customWidth="1"/>
    <col min="5" max="5" width="7.453125" style="13" customWidth="1"/>
    <col min="6" max="6" width="11.1796875" customWidth="1"/>
    <col min="7" max="7" width="10.54296875" customWidth="1"/>
    <col min="8" max="8" width="18.1796875" customWidth="1"/>
  </cols>
  <sheetData>
    <row r="1" spans="1:12" ht="110.15" customHeight="1" x14ac:dyDescent="0.25">
      <c r="B1" s="278"/>
      <c r="C1" s="279"/>
      <c r="D1" s="279"/>
      <c r="E1" s="279"/>
      <c r="F1" s="279"/>
      <c r="G1" s="279"/>
      <c r="H1" s="279"/>
      <c r="I1" s="279"/>
      <c r="J1" s="280"/>
    </row>
    <row r="2" spans="1:12" ht="29.15" customHeight="1" x14ac:dyDescent="0.25">
      <c r="B2" s="141"/>
      <c r="D2" s="142"/>
      <c r="E2" s="143"/>
      <c r="G2" s="284"/>
      <c r="H2" s="284"/>
      <c r="K2" s="48"/>
    </row>
    <row r="3" spans="1:12" ht="22" customHeight="1" x14ac:dyDescent="0.25">
      <c r="B3" s="70" t="s">
        <v>152</v>
      </c>
      <c r="C3" s="285">
        <f>Kalkulationshilfe!C5</f>
        <v>0</v>
      </c>
      <c r="D3" s="285"/>
      <c r="E3" s="285"/>
      <c r="F3" s="285"/>
      <c r="G3" s="285"/>
      <c r="H3" s="285"/>
      <c r="K3" s="48"/>
    </row>
    <row r="4" spans="1:12" ht="22" customHeight="1" x14ac:dyDescent="0.25">
      <c r="B4" s="70" t="s">
        <v>141</v>
      </c>
      <c r="C4" s="283">
        <f>Kalkulationshilfe!C6</f>
        <v>0</v>
      </c>
      <c r="D4" s="283"/>
      <c r="E4" s="283"/>
      <c r="F4" s="283"/>
      <c r="G4" s="283"/>
      <c r="H4" s="283"/>
      <c r="I4" s="44"/>
    </row>
    <row r="5" spans="1:12" ht="22" customHeight="1" x14ac:dyDescent="0.25">
      <c r="B5" s="70" t="s">
        <v>142</v>
      </c>
      <c r="C5" s="283">
        <f>Kalkulationshilfe!C7</f>
        <v>0</v>
      </c>
      <c r="D5" s="283"/>
      <c r="E5" s="283"/>
      <c r="F5" s="283"/>
      <c r="G5" s="283"/>
      <c r="H5" s="283"/>
      <c r="I5" s="44"/>
    </row>
    <row r="6" spans="1:12" ht="22" customHeight="1" x14ac:dyDescent="0.25">
      <c r="B6" s="70" t="s">
        <v>157</v>
      </c>
      <c r="C6" s="150">
        <f>Zeitplan!C8</f>
        <v>0</v>
      </c>
      <c r="D6" s="198"/>
      <c r="E6" s="198"/>
      <c r="F6" s="198"/>
      <c r="G6" s="198"/>
      <c r="H6" s="199"/>
    </row>
    <row r="7" spans="1:12" ht="25" customHeight="1" x14ac:dyDescent="0.25">
      <c r="B7" s="45"/>
      <c r="C7" s="57"/>
      <c r="D7" s="57"/>
      <c r="E7" s="57"/>
      <c r="F7" s="57"/>
      <c r="G7" s="57"/>
      <c r="H7" s="57"/>
    </row>
    <row r="8" spans="1:12" ht="36" customHeight="1" x14ac:dyDescent="0.25">
      <c r="A8" s="90"/>
      <c r="B8" s="281" t="s">
        <v>99</v>
      </c>
      <c r="C8" s="281"/>
      <c r="D8" s="281"/>
      <c r="E8" s="281"/>
      <c r="F8" s="281"/>
      <c r="G8" s="281"/>
      <c r="H8" s="281"/>
      <c r="I8" s="281"/>
      <c r="J8" s="281"/>
    </row>
    <row r="9" spans="1:12" ht="17.25" customHeight="1" x14ac:dyDescent="0.25">
      <c r="A9" s="90"/>
      <c r="B9" s="282" t="s">
        <v>100</v>
      </c>
      <c r="C9" s="282"/>
      <c r="D9" s="282"/>
      <c r="E9" s="282"/>
      <c r="F9" s="282"/>
      <c r="G9" s="282"/>
      <c r="H9" s="282"/>
      <c r="I9" s="282"/>
      <c r="J9" s="282"/>
      <c r="L9" s="47"/>
    </row>
    <row r="11" spans="1:12" ht="78.75" customHeight="1" x14ac:dyDescent="0.25">
      <c r="B11" s="294" t="s">
        <v>18</v>
      </c>
      <c r="C11" s="295"/>
      <c r="D11" s="295"/>
      <c r="E11" s="295"/>
      <c r="F11" s="295"/>
      <c r="G11" s="295"/>
      <c r="H11" s="295"/>
    </row>
    <row r="12" spans="1:12" ht="7" customHeight="1" x14ac:dyDescent="0.25">
      <c r="B12" s="275"/>
      <c r="C12" s="275"/>
      <c r="D12" s="275"/>
      <c r="E12" s="275"/>
      <c r="F12" s="275"/>
      <c r="G12" s="275"/>
      <c r="H12" s="275"/>
    </row>
    <row r="13" spans="1:12" ht="31.4" customHeight="1" x14ac:dyDescent="0.25">
      <c r="B13" s="97" t="s">
        <v>4</v>
      </c>
      <c r="C13" s="298" t="s">
        <v>114</v>
      </c>
      <c r="D13" s="300"/>
      <c r="E13" s="299"/>
      <c r="F13" s="298" t="s">
        <v>130</v>
      </c>
      <c r="G13" s="299"/>
      <c r="H13" s="98" t="s">
        <v>10</v>
      </c>
    </row>
    <row r="14" spans="1:12" ht="11.25" customHeight="1" x14ac:dyDescent="0.25">
      <c r="B14" s="275"/>
      <c r="C14" s="275"/>
      <c r="D14" s="275"/>
      <c r="E14" s="275"/>
      <c r="F14" s="275"/>
      <c r="G14" s="275"/>
      <c r="H14" s="275"/>
    </row>
    <row r="15" spans="1:12" ht="16.399999999999999" customHeight="1" x14ac:dyDescent="0.3">
      <c r="A15" s="92"/>
      <c r="B15" s="276" t="s">
        <v>23</v>
      </c>
      <c r="C15" s="276"/>
      <c r="D15" s="276"/>
      <c r="E15" s="276"/>
      <c r="F15" s="276"/>
      <c r="G15" s="276"/>
      <c r="H15" s="276"/>
    </row>
    <row r="16" spans="1:12" ht="7" customHeight="1" x14ac:dyDescent="0.25">
      <c r="B16" s="275"/>
      <c r="C16" s="275"/>
      <c r="D16" s="275"/>
      <c r="E16" s="275"/>
      <c r="F16" s="275"/>
      <c r="G16" s="275"/>
      <c r="H16" s="275"/>
    </row>
    <row r="17" spans="1:12" ht="45" customHeight="1" x14ac:dyDescent="0.25">
      <c r="B17" s="93" t="s">
        <v>50</v>
      </c>
      <c r="C17" s="269">
        <f>Kalkulationshilfe!H25+'Add-ons Kalkulationshilfe'!H61+'Add-ons Kalkulationshilfe'!H47+'Add-ons Kalkulationshilfe'!H30</f>
        <v>0</v>
      </c>
      <c r="D17" s="270"/>
      <c r="E17" s="271"/>
      <c r="F17" s="272">
        <f>Kalkulationshilfe!I25+'Add-ons Kalkulationshilfe'!I30+'Add-ons Kalkulationshilfe'!I47+'Add-ons Kalkulationshilfe'!I61</f>
        <v>0</v>
      </c>
      <c r="G17" s="273"/>
      <c r="H17" s="95">
        <f>SUM(C17:G17)</f>
        <v>0</v>
      </c>
      <c r="I17" s="44"/>
      <c r="J17" s="239"/>
      <c r="K17" s="274"/>
      <c r="L17" s="48"/>
    </row>
    <row r="18" spans="1:12" ht="20.149999999999999" customHeight="1" x14ac:dyDescent="0.25">
      <c r="B18" s="264" t="s">
        <v>101</v>
      </c>
      <c r="C18" s="265"/>
      <c r="D18" s="265"/>
      <c r="E18" s="265"/>
      <c r="F18" s="265"/>
      <c r="G18" s="266"/>
      <c r="H18" s="96">
        <f>SUM(H17:H17)</f>
        <v>0</v>
      </c>
      <c r="J18" s="274"/>
      <c r="K18" s="274"/>
    </row>
    <row r="19" spans="1:12" ht="15" customHeight="1" x14ac:dyDescent="0.25">
      <c r="B19" s="26"/>
      <c r="C19" s="28"/>
      <c r="D19" s="17"/>
      <c r="E19" s="17"/>
      <c r="F19" s="29"/>
      <c r="G19" s="29"/>
      <c r="H19" s="27"/>
    </row>
    <row r="20" spans="1:12" ht="16.399999999999999" customHeight="1" x14ac:dyDescent="0.3">
      <c r="A20" s="92"/>
      <c r="B20" s="297" t="s">
        <v>8</v>
      </c>
      <c r="C20" s="297"/>
      <c r="D20" s="297"/>
      <c r="E20" s="297"/>
      <c r="F20" s="297"/>
      <c r="G20" s="297"/>
      <c r="H20" s="297"/>
    </row>
    <row r="21" spans="1:12" ht="7" customHeight="1" x14ac:dyDescent="0.25">
      <c r="B21" s="275"/>
      <c r="C21" s="275"/>
      <c r="D21" s="275"/>
      <c r="E21" s="275"/>
      <c r="F21" s="275"/>
      <c r="G21" s="275"/>
      <c r="H21" s="275"/>
    </row>
    <row r="22" spans="1:12" ht="18" customHeight="1" x14ac:dyDescent="0.25">
      <c r="B22" s="99" t="s">
        <v>16</v>
      </c>
      <c r="C22" s="269">
        <f>Kalkulationshilfe!H30</f>
        <v>0</v>
      </c>
      <c r="D22" s="270"/>
      <c r="E22" s="271"/>
      <c r="F22" s="272">
        <f>Kalkulationshilfe!I30</f>
        <v>0</v>
      </c>
      <c r="G22" s="273"/>
      <c r="H22" s="95">
        <f>SUM(C22:G22)</f>
        <v>0</v>
      </c>
    </row>
    <row r="23" spans="1:12" ht="20.149999999999999" customHeight="1" x14ac:dyDescent="0.25">
      <c r="B23" s="264" t="s">
        <v>102</v>
      </c>
      <c r="C23" s="265"/>
      <c r="D23" s="265"/>
      <c r="E23" s="265"/>
      <c r="F23" s="265"/>
      <c r="G23" s="266"/>
      <c r="H23" s="103">
        <f>SUM(H22)</f>
        <v>0</v>
      </c>
    </row>
    <row r="24" spans="1:12" ht="15" customHeight="1" x14ac:dyDescent="0.25">
      <c r="B24" s="30"/>
      <c r="C24" s="20"/>
      <c r="D24" s="21"/>
      <c r="E24" s="21"/>
      <c r="F24" s="22"/>
      <c r="G24" s="22"/>
      <c r="H24" s="23"/>
    </row>
    <row r="25" spans="1:12" ht="16.399999999999999" customHeight="1" x14ac:dyDescent="0.3">
      <c r="A25" s="92"/>
      <c r="B25" s="277" t="s">
        <v>82</v>
      </c>
      <c r="C25" s="277"/>
      <c r="D25" s="277"/>
      <c r="E25" s="277"/>
      <c r="F25" s="277"/>
      <c r="G25" s="277"/>
      <c r="H25" s="277"/>
    </row>
    <row r="26" spans="1:12" ht="7" customHeight="1" x14ac:dyDescent="0.25">
      <c r="B26" s="275"/>
      <c r="C26" s="275"/>
      <c r="D26" s="275"/>
      <c r="E26" s="275"/>
      <c r="F26" s="275"/>
      <c r="G26" s="275"/>
      <c r="H26" s="275"/>
    </row>
    <row r="27" spans="1:12" ht="18" customHeight="1" x14ac:dyDescent="0.25">
      <c r="B27" s="7" t="s">
        <v>58</v>
      </c>
      <c r="C27" s="269">
        <f>Kalkulationshilfe!H36+'Add-ons Kalkulationshilfe'!H35+'Add-ons Kalkulationshilfe'!H23</f>
        <v>0</v>
      </c>
      <c r="D27" s="270"/>
      <c r="E27" s="271"/>
      <c r="F27" s="272">
        <f>Kalkulationshilfe!I36+'Add-ons Kalkulationshilfe'!I23+'Add-ons Kalkulationshilfe'!I35</f>
        <v>0</v>
      </c>
      <c r="G27" s="273"/>
      <c r="H27" s="100">
        <f t="shared" ref="H27:H36" si="0">SUM(C27:G27)</f>
        <v>0</v>
      </c>
    </row>
    <row r="28" spans="1:12" ht="18" customHeight="1" x14ac:dyDescent="0.25">
      <c r="B28" s="7" t="s">
        <v>35</v>
      </c>
      <c r="C28" s="269">
        <f>Kalkulationshilfe!H38+Kalkulationshilfe!H40+Kalkulationshilfe!H42+'Add-ons Kalkulationshilfe'!H33+Kalkulationshilfe!H39+Kalkulationshilfe!H41</f>
        <v>0</v>
      </c>
      <c r="D28" s="270"/>
      <c r="E28" s="271"/>
      <c r="F28" s="272">
        <f>Kalkulationshilfe!I38+Kalkulationshilfe!I40+Kalkulationshilfe!I42+'Add-ons Kalkulationshilfe'!I33+Kalkulationshilfe!I39+Kalkulationshilfe!I41</f>
        <v>0</v>
      </c>
      <c r="G28" s="273"/>
      <c r="H28" s="100">
        <f>SUM(C28:G28)</f>
        <v>0</v>
      </c>
    </row>
    <row r="29" spans="1:12" ht="18" customHeight="1" x14ac:dyDescent="0.25">
      <c r="B29" s="7" t="s">
        <v>78</v>
      </c>
      <c r="C29" s="269">
        <f>Kalkulationshilfe!H43</f>
        <v>0</v>
      </c>
      <c r="D29" s="249"/>
      <c r="E29" s="250"/>
      <c r="F29" s="272">
        <f>Kalkulationshilfe!I43</f>
        <v>0</v>
      </c>
      <c r="G29" s="250"/>
      <c r="H29" s="100">
        <f>SUM(C29:G29)</f>
        <v>0</v>
      </c>
    </row>
    <row r="30" spans="1:12" ht="18" customHeight="1" x14ac:dyDescent="0.25">
      <c r="B30" s="7" t="s">
        <v>48</v>
      </c>
      <c r="C30" s="269">
        <f>Kalkulationshilfe!H44</f>
        <v>0</v>
      </c>
      <c r="D30" s="270"/>
      <c r="E30" s="271"/>
      <c r="F30" s="272">
        <f>Kalkulationshilfe!I44</f>
        <v>0</v>
      </c>
      <c r="G30" s="273"/>
      <c r="H30" s="100">
        <f t="shared" si="0"/>
        <v>0</v>
      </c>
    </row>
    <row r="31" spans="1:12" ht="18" customHeight="1" x14ac:dyDescent="0.25">
      <c r="B31" s="7" t="s">
        <v>17</v>
      </c>
      <c r="C31" s="269">
        <f>Kalkulationshilfe!H45</f>
        <v>0</v>
      </c>
      <c r="D31" s="270"/>
      <c r="E31" s="271"/>
      <c r="F31" s="272">
        <f>Kalkulationshilfe!I45</f>
        <v>0</v>
      </c>
      <c r="G31" s="273"/>
      <c r="H31" s="100">
        <f t="shared" si="0"/>
        <v>0</v>
      </c>
    </row>
    <row r="32" spans="1:12" ht="18" customHeight="1" x14ac:dyDescent="0.25">
      <c r="B32" s="7" t="s">
        <v>5</v>
      </c>
      <c r="C32" s="269">
        <f>Kalkulationshilfe!H47+'Add-ons Kalkulationshilfe'!H37+'Add-ons Kalkulationshilfe'!H50</f>
        <v>0</v>
      </c>
      <c r="D32" s="270"/>
      <c r="E32" s="271"/>
      <c r="F32" s="272">
        <f>Kalkulationshilfe!I47+'Add-ons Kalkulationshilfe'!I50+'Add-ons Kalkulationshilfe'!I37</f>
        <v>0</v>
      </c>
      <c r="G32" s="273"/>
      <c r="H32" s="100">
        <f t="shared" si="0"/>
        <v>0</v>
      </c>
    </row>
    <row r="33" spans="1:9" ht="28.5" customHeight="1" x14ac:dyDescent="0.25">
      <c r="B33" s="7" t="s">
        <v>0</v>
      </c>
      <c r="C33" s="269">
        <f>Kalkulationshilfe!H48</f>
        <v>0</v>
      </c>
      <c r="D33" s="270"/>
      <c r="E33" s="271"/>
      <c r="F33" s="272">
        <f>Kalkulationshilfe!I48</f>
        <v>0</v>
      </c>
      <c r="G33" s="273"/>
      <c r="H33" s="100">
        <f t="shared" si="0"/>
        <v>0</v>
      </c>
    </row>
    <row r="34" spans="1:9" ht="18" customHeight="1" x14ac:dyDescent="0.25">
      <c r="B34" s="7" t="s">
        <v>6</v>
      </c>
      <c r="C34" s="269">
        <f>Kalkulationshilfe!H49</f>
        <v>0</v>
      </c>
      <c r="D34" s="270"/>
      <c r="E34" s="271"/>
      <c r="F34" s="272">
        <f>Kalkulationshilfe!I49</f>
        <v>0</v>
      </c>
      <c r="G34" s="273"/>
      <c r="H34" s="100">
        <f t="shared" si="0"/>
        <v>0</v>
      </c>
    </row>
    <row r="35" spans="1:9" ht="18" customHeight="1" x14ac:dyDescent="0.25">
      <c r="B35" s="7" t="s">
        <v>1</v>
      </c>
      <c r="C35" s="269">
        <f>Kalkulationshilfe!H50+'Add-ons Kalkulationshilfe'!H51+'Add-ons Kalkulationshilfe'!H38</f>
        <v>0</v>
      </c>
      <c r="D35" s="270"/>
      <c r="E35" s="271"/>
      <c r="F35" s="272">
        <f>Kalkulationshilfe!I50+'Add-ons Kalkulationshilfe'!I38+'Add-ons Kalkulationshilfe'!I51</f>
        <v>0</v>
      </c>
      <c r="G35" s="273"/>
      <c r="H35" s="100">
        <f t="shared" si="0"/>
        <v>0</v>
      </c>
    </row>
    <row r="36" spans="1:9" ht="18" customHeight="1" x14ac:dyDescent="0.25">
      <c r="B36" s="7" t="s">
        <v>2</v>
      </c>
      <c r="C36" s="269">
        <f>Kalkulationshilfe!H51+'Add-ons Kalkulationshilfe'!H52</f>
        <v>0</v>
      </c>
      <c r="D36" s="270"/>
      <c r="E36" s="271"/>
      <c r="F36" s="272">
        <f>Kalkulationshilfe!I51+'Add-ons Kalkulationshilfe'!I52</f>
        <v>0</v>
      </c>
      <c r="G36" s="273"/>
      <c r="H36" s="100">
        <f t="shared" si="0"/>
        <v>0</v>
      </c>
    </row>
    <row r="37" spans="1:9" ht="20.149999999999999" customHeight="1" x14ac:dyDescent="0.25">
      <c r="B37" s="264" t="s">
        <v>103</v>
      </c>
      <c r="C37" s="265"/>
      <c r="D37" s="265"/>
      <c r="E37" s="265"/>
      <c r="F37" s="265"/>
      <c r="G37" s="266"/>
      <c r="H37" s="104">
        <f>SUM(H27:H36)</f>
        <v>0</v>
      </c>
    </row>
    <row r="38" spans="1:9" ht="10.4" customHeight="1" x14ac:dyDescent="0.25">
      <c r="B38" s="26"/>
      <c r="C38" s="28"/>
      <c r="D38" s="17"/>
      <c r="E38" s="17"/>
      <c r="F38" s="29"/>
      <c r="G38" s="29"/>
      <c r="H38" s="27"/>
    </row>
    <row r="39" spans="1:9" ht="16.399999999999999" customHeight="1" x14ac:dyDescent="0.3">
      <c r="A39" s="92"/>
      <c r="B39" s="277" t="s">
        <v>165</v>
      </c>
      <c r="C39" s="277"/>
      <c r="D39" s="277"/>
      <c r="E39" s="277"/>
      <c r="F39" s="277"/>
      <c r="G39" s="277"/>
      <c r="H39" s="277"/>
    </row>
    <row r="40" spans="1:9" ht="7" customHeight="1" x14ac:dyDescent="0.25">
      <c r="B40" s="275"/>
      <c r="C40" s="275"/>
      <c r="D40" s="275"/>
      <c r="E40" s="275"/>
      <c r="F40" s="275"/>
      <c r="G40" s="275"/>
      <c r="H40" s="275"/>
    </row>
    <row r="41" spans="1:9" ht="32.15" customHeight="1" x14ac:dyDescent="0.25">
      <c r="B41" s="9" t="s">
        <v>159</v>
      </c>
      <c r="C41" s="269">
        <f>'Add-ons Kalkulationshilfe'!H67</f>
        <v>0</v>
      </c>
      <c r="D41" s="270"/>
      <c r="E41" s="271"/>
      <c r="F41" s="272">
        <f>'Add-ons Kalkulationshilfe'!I67</f>
        <v>0</v>
      </c>
      <c r="G41" s="273"/>
      <c r="H41" s="100">
        <f t="shared" ref="H41" si="1">SUM(C41:G41)</f>
        <v>0</v>
      </c>
    </row>
    <row r="42" spans="1:9" ht="20.149999999999999" customHeight="1" x14ac:dyDescent="0.25">
      <c r="B42" s="264" t="s">
        <v>59</v>
      </c>
      <c r="C42" s="265"/>
      <c r="D42" s="265"/>
      <c r="E42" s="265"/>
      <c r="F42" s="265"/>
      <c r="G42" s="265"/>
      <c r="H42" s="103">
        <f>H41</f>
        <v>0</v>
      </c>
    </row>
    <row r="43" spans="1:9" ht="11.25" customHeight="1" thickBot="1" x14ac:dyDescent="0.3">
      <c r="B43" s="26"/>
      <c r="C43" s="24"/>
      <c r="D43" s="17"/>
      <c r="E43" s="17"/>
      <c r="F43" s="25"/>
      <c r="G43" s="25"/>
      <c r="H43" s="27"/>
    </row>
    <row r="44" spans="1:9" s="2" customFormat="1" ht="40" customHeight="1" thickBot="1" x14ac:dyDescent="0.3">
      <c r="B44" s="267" t="s">
        <v>104</v>
      </c>
      <c r="C44" s="268"/>
      <c r="D44" s="268"/>
      <c r="E44" s="268"/>
      <c r="F44" s="268"/>
      <c r="G44" s="268"/>
      <c r="H44" s="107">
        <f>SUM(H18+H23+H37+H42)</f>
        <v>0</v>
      </c>
    </row>
    <row r="45" spans="1:9" s="1" customFormat="1" ht="18" customHeight="1" x14ac:dyDescent="0.25">
      <c r="B45" s="11"/>
      <c r="C45" s="10"/>
      <c r="D45" s="14"/>
      <c r="E45" s="14"/>
      <c r="F45" s="10"/>
      <c r="G45" s="10"/>
      <c r="H45" s="12"/>
    </row>
    <row r="46" spans="1:9" s="1" customFormat="1" ht="31.4" customHeight="1" x14ac:dyDescent="0.25">
      <c r="A46" s="101"/>
      <c r="B46" s="296" t="s">
        <v>13</v>
      </c>
      <c r="C46" s="296"/>
      <c r="D46" s="296"/>
      <c r="E46" s="296"/>
      <c r="F46" s="296"/>
      <c r="G46" s="296"/>
      <c r="H46" s="296"/>
    </row>
    <row r="47" spans="1:9" ht="7" customHeight="1" x14ac:dyDescent="0.25">
      <c r="B47" s="275"/>
      <c r="C47" s="275"/>
      <c r="D47" s="275"/>
      <c r="E47" s="275"/>
      <c r="F47" s="275"/>
      <c r="G47" s="275"/>
      <c r="H47" s="275"/>
    </row>
    <row r="48" spans="1:9" ht="24" customHeight="1" x14ac:dyDescent="0.25">
      <c r="B48" s="33"/>
      <c r="C48" s="288" t="s">
        <v>76</v>
      </c>
      <c r="D48" s="289"/>
      <c r="E48" s="290"/>
      <c r="F48" s="288" t="s">
        <v>115</v>
      </c>
      <c r="G48" s="290"/>
      <c r="H48" s="105" t="s">
        <v>105</v>
      </c>
      <c r="I48" s="44"/>
    </row>
    <row r="49" spans="2:8" ht="21.75" customHeight="1" x14ac:dyDescent="0.25">
      <c r="B49" s="8" t="s">
        <v>7</v>
      </c>
      <c r="C49" s="286">
        <v>0</v>
      </c>
      <c r="D49" s="301"/>
      <c r="E49" s="287"/>
      <c r="F49" s="286">
        <v>0</v>
      </c>
      <c r="G49" s="287"/>
      <c r="H49" s="91">
        <f>SUM(C49:G49)</f>
        <v>0</v>
      </c>
    </row>
    <row r="50" spans="2:8" ht="27" customHeight="1" x14ac:dyDescent="0.25">
      <c r="B50" s="8" t="s">
        <v>15</v>
      </c>
      <c r="C50" s="286">
        <v>0</v>
      </c>
      <c r="D50" s="301"/>
      <c r="E50" s="287"/>
      <c r="F50" s="286">
        <v>0</v>
      </c>
      <c r="G50" s="287"/>
      <c r="H50" s="91">
        <f>SUM(C50:G50)</f>
        <v>0</v>
      </c>
    </row>
    <row r="51" spans="2:8" ht="24" x14ac:dyDescent="0.25">
      <c r="B51" s="9" t="s">
        <v>9</v>
      </c>
      <c r="C51" s="269">
        <v>0</v>
      </c>
      <c r="D51" s="270"/>
      <c r="E51" s="271"/>
      <c r="F51" s="286">
        <v>0</v>
      </c>
      <c r="G51" s="287"/>
      <c r="H51" s="91">
        <f>SUM(C51:G51)</f>
        <v>0</v>
      </c>
    </row>
    <row r="52" spans="2:8" ht="20.149999999999999" customHeight="1" x14ac:dyDescent="0.25">
      <c r="B52" s="18" t="s">
        <v>11</v>
      </c>
      <c r="C52" s="31"/>
      <c r="D52" s="19"/>
      <c r="E52" s="19"/>
      <c r="F52" s="32"/>
      <c r="G52" s="32"/>
      <c r="H52" s="94">
        <f>SUM(H49:H51)</f>
        <v>0</v>
      </c>
    </row>
    <row r="53" spans="2:8" s="16" customFormat="1" ht="23.15" customHeight="1" thickBot="1" x14ac:dyDescent="0.3">
      <c r="B53" s="4"/>
      <c r="C53" s="5"/>
      <c r="D53" s="15"/>
      <c r="E53" s="15"/>
      <c r="F53" s="6"/>
      <c r="G53" s="6"/>
      <c r="H53" s="3"/>
    </row>
    <row r="54" spans="2:8" s="1" customFormat="1" ht="40" customHeight="1" thickBot="1" x14ac:dyDescent="0.3">
      <c r="B54" s="267" t="s">
        <v>131</v>
      </c>
      <c r="C54" s="268"/>
      <c r="D54" s="268"/>
      <c r="E54" s="268"/>
      <c r="F54" s="268"/>
      <c r="G54" s="268"/>
      <c r="H54" s="106">
        <f>H44-H52</f>
        <v>0</v>
      </c>
    </row>
    <row r="55" spans="2:8" ht="7" customHeight="1" x14ac:dyDescent="0.25">
      <c r="B55" s="275"/>
      <c r="C55" s="275"/>
      <c r="D55" s="275"/>
      <c r="E55" s="275"/>
      <c r="F55" s="275"/>
      <c r="G55" s="275"/>
      <c r="H55" s="275"/>
    </row>
    <row r="56" spans="2:8" ht="43.5" customHeight="1" x14ac:dyDescent="0.25">
      <c r="B56" s="292" t="s">
        <v>106</v>
      </c>
      <c r="C56" s="293"/>
      <c r="D56" s="293"/>
      <c r="E56" s="293"/>
      <c r="F56" s="293"/>
      <c r="G56" s="293"/>
      <c r="H56" s="293"/>
    </row>
    <row r="57" spans="2:8" ht="63" customHeight="1" x14ac:dyDescent="0.25">
      <c r="B57" t="s">
        <v>3</v>
      </c>
      <c r="D57" s="13" t="s">
        <v>12</v>
      </c>
    </row>
    <row r="58" spans="2:8" ht="6.75" customHeight="1" x14ac:dyDescent="0.25"/>
    <row r="59" spans="2:8" ht="52.4" customHeight="1" x14ac:dyDescent="0.25">
      <c r="B59" s="102" t="s">
        <v>14</v>
      </c>
      <c r="D59" s="291" t="s">
        <v>21</v>
      </c>
      <c r="E59" s="291"/>
      <c r="F59" s="291"/>
      <c r="G59" s="291"/>
      <c r="H59" s="291"/>
    </row>
    <row r="60" spans="2:8" ht="18.75" customHeight="1" x14ac:dyDescent="0.25"/>
    <row r="61" spans="2:8" ht="39" customHeight="1" x14ac:dyDescent="0.25"/>
    <row r="62" spans="2:8" ht="18" customHeight="1" x14ac:dyDescent="0.25"/>
    <row r="63" spans="2:8" ht="18" customHeight="1" x14ac:dyDescent="0.25"/>
    <row r="64" spans="2:8"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sheetData>
  <customSheetViews>
    <customSheetView guid="{3792342C-E8F3-4F5C-A32C-99192567211C}" showPageBreaks="1" showGridLines="0" fitToPage="1" hiddenColumns="1" showRuler="0" topLeftCell="B1">
      <selection activeCell="J13" sqref="J13"/>
      <pageMargins left="0.6692913385826772" right="0.43307086614173229" top="0.27559055118110237" bottom="0.39370078740157483" header="0.51181102362204722" footer="0.51181102362204722"/>
      <pageSetup paperSize="9" scale="90" orientation="portrait" horizontalDpi="300" verticalDpi="300"/>
      <headerFooter alignWithMargins="0"/>
    </customSheetView>
  </customSheetViews>
  <mergeCells count="67">
    <mergeCell ref="F48:G48"/>
    <mergeCell ref="B11:H11"/>
    <mergeCell ref="B46:H46"/>
    <mergeCell ref="B20:H20"/>
    <mergeCell ref="B54:G54"/>
    <mergeCell ref="F13:G13"/>
    <mergeCell ref="C13:E13"/>
    <mergeCell ref="C17:E17"/>
    <mergeCell ref="F17:G17"/>
    <mergeCell ref="C28:E28"/>
    <mergeCell ref="C50:E50"/>
    <mergeCell ref="F50:G50"/>
    <mergeCell ref="C41:E41"/>
    <mergeCell ref="C36:E36"/>
    <mergeCell ref="F36:G36"/>
    <mergeCell ref="C49:E49"/>
    <mergeCell ref="F49:G49"/>
    <mergeCell ref="F29:G29"/>
    <mergeCell ref="F41:G41"/>
    <mergeCell ref="C48:E48"/>
    <mergeCell ref="D59:H59"/>
    <mergeCell ref="C31:E31"/>
    <mergeCell ref="F31:G31"/>
    <mergeCell ref="C32:E32"/>
    <mergeCell ref="F32:G32"/>
    <mergeCell ref="C51:E51"/>
    <mergeCell ref="F51:G51"/>
    <mergeCell ref="B56:H56"/>
    <mergeCell ref="B55:H55"/>
    <mergeCell ref="B39:H39"/>
    <mergeCell ref="B40:H40"/>
    <mergeCell ref="B47:H47"/>
    <mergeCell ref="F28:G28"/>
    <mergeCell ref="C30:E30"/>
    <mergeCell ref="F30:G30"/>
    <mergeCell ref="C22:E22"/>
    <mergeCell ref="F22:G22"/>
    <mergeCell ref="C27:E27"/>
    <mergeCell ref="F27:G27"/>
    <mergeCell ref="B26:H26"/>
    <mergeCell ref="C29:E29"/>
    <mergeCell ref="B1:J1"/>
    <mergeCell ref="B8:J8"/>
    <mergeCell ref="B9:J9"/>
    <mergeCell ref="C5:H5"/>
    <mergeCell ref="G2:H2"/>
    <mergeCell ref="C4:H4"/>
    <mergeCell ref="C3:H3"/>
    <mergeCell ref="C6:H6"/>
    <mergeCell ref="J17:K18"/>
    <mergeCell ref="B12:H12"/>
    <mergeCell ref="B15:H15"/>
    <mergeCell ref="B25:H25"/>
    <mergeCell ref="B16:H16"/>
    <mergeCell ref="B18:G18"/>
    <mergeCell ref="B21:H21"/>
    <mergeCell ref="B23:G23"/>
    <mergeCell ref="B14:H14"/>
    <mergeCell ref="B37:G37"/>
    <mergeCell ref="B42:G42"/>
    <mergeCell ref="B44:G44"/>
    <mergeCell ref="C33:E33"/>
    <mergeCell ref="F33:G33"/>
    <mergeCell ref="C34:E34"/>
    <mergeCell ref="F34:G34"/>
    <mergeCell ref="C35:E35"/>
    <mergeCell ref="F35:G35"/>
  </mergeCells>
  <phoneticPr fontId="7" type="noConversion"/>
  <pageMargins left="0.39370078740157483" right="0.39370078740157483" top="0.27559055118110237" bottom="0.39370078740157483" header="0.51181102362204722" footer="0.51181102362204722"/>
  <pageSetup paperSize="9" scale="87" fitToHeight="2" orientation="portrait" cellComments="asDisplayed" horizontalDpi="300" verticalDpi="300" r:id="rId1"/>
  <headerFooter alignWithMargins="0">
    <oddFooter>&amp;C&amp;F&amp;R&amp;N</oddFooter>
  </headerFooter>
  <rowBreaks count="1" manualBreakCount="1">
    <brk id="4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RowHeight="12.5" x14ac:dyDescent="0.25"/>
  <sheetData>
    <row r="1" spans="1:1" ht="13" x14ac:dyDescent="0.3">
      <c r="A1" s="49" t="s">
        <v>70</v>
      </c>
    </row>
    <row r="2" spans="1:1" x14ac:dyDescent="0.25">
      <c r="A2" s="48" t="s">
        <v>64</v>
      </c>
    </row>
    <row r="3" spans="1:1" x14ac:dyDescent="0.25">
      <c r="A3" s="48" t="s">
        <v>65</v>
      </c>
    </row>
    <row r="4" spans="1:1" x14ac:dyDescent="0.25">
      <c r="A4" s="48" t="s">
        <v>66</v>
      </c>
    </row>
    <row r="5" spans="1:1" x14ac:dyDescent="0.25">
      <c r="A5" s="48" t="s">
        <v>67</v>
      </c>
    </row>
    <row r="6" spans="1:1" x14ac:dyDescent="0.25">
      <c r="A6" s="48" t="s">
        <v>68</v>
      </c>
    </row>
    <row r="7" spans="1:1" x14ac:dyDescent="0.25">
      <c r="A7" s="48" t="s">
        <v>69</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6</vt:i4>
      </vt:variant>
    </vt:vector>
  </HeadingPairs>
  <TitlesOfParts>
    <vt:vector size="11" baseType="lpstr">
      <vt:lpstr>Kalkulationshilfe</vt:lpstr>
      <vt:lpstr>Add-ons Kalkulationshilfe</vt:lpstr>
      <vt:lpstr>Zeitplan</vt:lpstr>
      <vt:lpstr>Kalkulation-selbstausfüllend</vt:lpstr>
      <vt:lpstr>Liste dropdown</vt:lpstr>
      <vt:lpstr>'Kalkulation-selbstausfüllend'!Druckbereich</vt:lpstr>
      <vt:lpstr>Kalkulationshilfe!Druckbereich</vt:lpstr>
      <vt:lpstr>Zeitplan!Druckbereich</vt:lpstr>
      <vt:lpstr>'Kalkulation-selbstausfüllend'!Drucktitel</vt:lpstr>
      <vt:lpstr>Kalkulationshilfe!Drucktitel</vt:lpstr>
      <vt:lpstr>Zeitplan!Drucktitel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NeumannN</dc:creator>
  <cp:lastModifiedBy>Brouwers</cp:lastModifiedBy>
  <cp:lastPrinted>2024-10-28T13:19:23Z</cp:lastPrinted>
  <dcterms:created xsi:type="dcterms:W3CDTF">2007-03-19T14:32:47Z</dcterms:created>
  <dcterms:modified xsi:type="dcterms:W3CDTF">2025-01-14T13:28:39Z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